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220329meal\Dropbox\食育推進部\給食の鉄人\2023\応募書類\"/>
    </mc:Choice>
  </mc:AlternateContent>
  <xr:revisionPtr revIDLastSave="0" documentId="13_ncr:1_{1F4EAF97-9A05-482C-B41C-7CEBDD6D760F}" xr6:coauthVersionLast="47" xr6:coauthVersionMax="47" xr10:uidLastSave="{00000000-0000-0000-0000-000000000000}"/>
  <bookViews>
    <workbookView xWindow="-110" yWindow="-110" windowWidth="19420" windowHeight="10300" xr2:uid="{D8B9E766-D65A-4638-804B-F523647AEDE7}"/>
  </bookViews>
  <sheets>
    <sheet name="お願いと注意事項" sheetId="7" r:id="rId1"/>
    <sheet name="2023年度_レシピ提出用紙  入力例" sheetId="20" r:id="rId2"/>
    <sheet name="2023年度_レシピ提出用紙 " sheetId="17" r:id="rId3"/>
    <sheet name="大会使用可能調理器具リスト" sheetId="15" r:id="rId4"/>
    <sheet name="大会使用食材リスト " sheetId="18" r:id="rId5"/>
    <sheet name="配慮が必要な食材リスト" sheetId="9" r:id="rId6"/>
    <sheet name="吸油量計算" sheetId="16" r:id="rId7"/>
    <sheet name="テーマ食材【大豆・大豆製品】" sheetId="19" r:id="rId8"/>
    <sheet name="施設リスト" sheetId="5" state="hidden" r:id="rId9"/>
  </sheets>
  <externalReferences>
    <externalReference r:id="rId10"/>
    <externalReference r:id="rId11"/>
    <externalReference r:id="rId12"/>
    <externalReference r:id="rId13"/>
  </externalReferences>
  <definedNames>
    <definedName name="_xlnm._FilterDatabase" localSheetId="4" hidden="1">'大会使用食材リスト '!$A$1:$H$260</definedName>
    <definedName name="_xlnm.Print_Area" localSheetId="2">'2023年度_レシピ提出用紙 '!$A$1:$Z$47</definedName>
    <definedName name="_xlnm.Print_Area" localSheetId="1">'2023年度_レシピ提出用紙  入力例'!$A$1:$Z$47</definedName>
    <definedName name="_xlnm.Print_Area" localSheetId="8">施設リスト!#REF!</definedName>
    <definedName name="_xlnm.Print_Area" localSheetId="4">'大会使用食材リスト '!$A$1:$H$264</definedName>
    <definedName name="_xlnm.Print_Titles" localSheetId="4">'大会使用食材リスト '!$1:$1</definedName>
    <definedName name="ｶ" localSheetId="2">#REF!</definedName>
    <definedName name="ｶ" localSheetId="1">#REF!</definedName>
    <definedName name="ｶ" localSheetId="4">#REF!</definedName>
    <definedName name="ｶ">#REF!</definedName>
    <definedName name="スパゲティミートソース" localSheetId="2">#REF!</definedName>
    <definedName name="スパゲティミートソース" localSheetId="1">#REF!</definedName>
    <definedName name="スパゲティミートソース" localSheetId="4">#REF!</definedName>
    <definedName name="スパゲティミートソース">#REF!</definedName>
    <definedName name="ソース焼きそば" localSheetId="2">#REF!</definedName>
    <definedName name="ソース焼きそば" localSheetId="1">#REF!</definedName>
    <definedName name="ソース焼きそば" localSheetId="4">#REF!</definedName>
    <definedName name="ソース焼きそば">#REF!</definedName>
    <definedName name="チョコレートパン" localSheetId="2">#REF!</definedName>
    <definedName name="チョコレートパン" localSheetId="1">#REF!</definedName>
    <definedName name="チョコレートパン" localSheetId="4">#REF!</definedName>
    <definedName name="チョコレートパン">#REF!</definedName>
    <definedName name="形態一覧">[1]食品マスタ!$A$1:$A$26</definedName>
    <definedName name="検索語">[2]検索シート!$D$3</definedName>
    <definedName name="黒パン" localSheetId="2">#REF!</definedName>
    <definedName name="黒パン" localSheetId="1">#REF!</definedName>
    <definedName name="黒パン" localSheetId="4">#REF!</definedName>
    <definedName name="黒パン">#REF!</definedName>
    <definedName name="調理形態" localSheetId="2">#REF!</definedName>
    <definedName name="調理形態" localSheetId="1">#REF!</definedName>
    <definedName name="調理形態" localSheetId="4">#REF!</definedName>
    <definedName name="調理形態">#REF!</definedName>
    <definedName name="番号">[2]名簿!$H$1:$H$1306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0" i="18" l="1"/>
  <c r="H42" i="17"/>
  <c r="C29" i="17"/>
  <c r="G38" i="18"/>
  <c r="G29" i="18"/>
  <c r="R2" i="17"/>
  <c r="F44" i="20"/>
  <c r="C44" i="20"/>
  <c r="F43" i="20"/>
  <c r="C43" i="20"/>
  <c r="H42" i="20"/>
  <c r="F42" i="20"/>
  <c r="C42" i="20"/>
  <c r="F41" i="20"/>
  <c r="C41" i="20"/>
  <c r="F40" i="20"/>
  <c r="C40" i="20"/>
  <c r="F39" i="20"/>
  <c r="C39" i="20"/>
  <c r="F38" i="20"/>
  <c r="C38" i="20"/>
  <c r="F37" i="20"/>
  <c r="C37" i="20"/>
  <c r="F36" i="20"/>
  <c r="C36" i="20"/>
  <c r="F35" i="20"/>
  <c r="C35" i="20"/>
  <c r="F34" i="20"/>
  <c r="C34" i="20"/>
  <c r="F33" i="20"/>
  <c r="C33" i="20"/>
  <c r="F32" i="20"/>
  <c r="C32" i="20"/>
  <c r="F31" i="20"/>
  <c r="C31" i="20"/>
  <c r="F30" i="20"/>
  <c r="C30" i="20"/>
  <c r="F29" i="20"/>
  <c r="C29" i="20"/>
  <c r="R2" i="20"/>
  <c r="G262" i="18"/>
  <c r="F30" i="17"/>
  <c r="F31" i="17"/>
  <c r="F32" i="17"/>
  <c r="F33" i="17"/>
  <c r="F34" i="17"/>
  <c r="F35" i="17"/>
  <c r="F36" i="17"/>
  <c r="F37" i="17"/>
  <c r="F38" i="17"/>
  <c r="F39" i="17"/>
  <c r="F40" i="17"/>
  <c r="F41" i="17"/>
  <c r="F42" i="17"/>
  <c r="F43" i="17"/>
  <c r="F44" i="17"/>
  <c r="F29" i="17"/>
  <c r="C39" i="17"/>
  <c r="C40" i="17"/>
  <c r="C41" i="17"/>
  <c r="C42" i="17"/>
  <c r="C43" i="17"/>
  <c r="C44" i="17"/>
  <c r="C31" i="17"/>
  <c r="C32" i="17"/>
  <c r="C33" i="17"/>
  <c r="C34" i="17"/>
  <c r="C35" i="17"/>
  <c r="C36" i="17"/>
  <c r="C37" i="17"/>
  <c r="C38" i="17"/>
  <c r="C30" i="17"/>
  <c r="G264" i="18"/>
  <c r="G263" i="18"/>
  <c r="I261" i="18"/>
  <c r="G261" i="18"/>
  <c r="I260" i="18"/>
  <c r="G260" i="18"/>
  <c r="I259" i="18"/>
  <c r="G259" i="18"/>
  <c r="I258" i="18"/>
  <c r="G258" i="18"/>
  <c r="I257" i="18"/>
  <c r="G257" i="18"/>
  <c r="I256" i="18"/>
  <c r="G256" i="18"/>
  <c r="I255" i="18"/>
  <c r="G255" i="18"/>
  <c r="I254" i="18"/>
  <c r="G254" i="18"/>
  <c r="I253" i="18"/>
  <c r="G253" i="18"/>
  <c r="I252" i="18"/>
  <c r="G252" i="18"/>
  <c r="I251" i="18"/>
  <c r="G251" i="18"/>
  <c r="I250" i="18"/>
  <c r="G250" i="18"/>
  <c r="I249" i="18"/>
  <c r="G249" i="18"/>
  <c r="I248" i="18"/>
  <c r="G248" i="18"/>
  <c r="I247" i="18"/>
  <c r="G247" i="18"/>
  <c r="I246" i="18"/>
  <c r="G246" i="18"/>
  <c r="I245" i="18"/>
  <c r="G245" i="18"/>
  <c r="I244" i="18"/>
  <c r="G244" i="18"/>
  <c r="I243" i="18"/>
  <c r="G243" i="18"/>
  <c r="I242" i="18"/>
  <c r="G242" i="18"/>
  <c r="I241" i="18"/>
  <c r="G241" i="18"/>
  <c r="I240" i="18"/>
  <c r="G240" i="18"/>
  <c r="I239" i="18"/>
  <c r="G239" i="18"/>
  <c r="I238" i="18"/>
  <c r="G238" i="18"/>
  <c r="I237" i="18"/>
  <c r="G237" i="18"/>
  <c r="I236" i="18"/>
  <c r="G236" i="18"/>
  <c r="I235" i="18"/>
  <c r="G235" i="18"/>
  <c r="I234" i="18"/>
  <c r="G234" i="18"/>
  <c r="I233" i="18"/>
  <c r="G233" i="18"/>
  <c r="I232" i="18"/>
  <c r="G232" i="18"/>
  <c r="I231" i="18"/>
  <c r="G231" i="18"/>
  <c r="I230" i="18"/>
  <c r="G230" i="18"/>
  <c r="I229" i="18"/>
  <c r="G229" i="18"/>
  <c r="I228" i="18"/>
  <c r="G228" i="18"/>
  <c r="I227" i="18"/>
  <c r="G227" i="18"/>
  <c r="I226" i="18"/>
  <c r="G226" i="18"/>
  <c r="I225" i="18"/>
  <c r="G225" i="18"/>
  <c r="I224" i="18"/>
  <c r="G224" i="18"/>
  <c r="I223" i="18"/>
  <c r="G223" i="18"/>
  <c r="I222" i="18"/>
  <c r="G222" i="18"/>
  <c r="I221" i="18"/>
  <c r="G221" i="18"/>
  <c r="I220" i="18"/>
  <c r="G220" i="18"/>
  <c r="I219" i="18"/>
  <c r="G219" i="18"/>
  <c r="I218" i="18"/>
  <c r="G218" i="18"/>
  <c r="I217" i="18"/>
  <c r="G217" i="18"/>
  <c r="I216" i="18"/>
  <c r="G216" i="18"/>
  <c r="I215" i="18"/>
  <c r="G215" i="18"/>
  <c r="I214" i="18"/>
  <c r="G214" i="18"/>
  <c r="I213" i="18"/>
  <c r="G213" i="18"/>
  <c r="I212" i="18"/>
  <c r="G212" i="18"/>
  <c r="I211" i="18"/>
  <c r="G211" i="18"/>
  <c r="I210" i="18"/>
  <c r="G210" i="18"/>
  <c r="I209" i="18"/>
  <c r="G209" i="18"/>
  <c r="I208" i="18"/>
  <c r="G208" i="18"/>
  <c r="I207" i="18"/>
  <c r="G207" i="18"/>
  <c r="I206" i="18"/>
  <c r="G206" i="18"/>
  <c r="I205" i="18"/>
  <c r="G205" i="18"/>
  <c r="I204" i="18"/>
  <c r="G204" i="18"/>
  <c r="I203" i="18"/>
  <c r="G203" i="18"/>
  <c r="I202" i="18"/>
  <c r="G202" i="18"/>
  <c r="I201" i="18"/>
  <c r="G201" i="18"/>
  <c r="I200" i="18"/>
  <c r="G200" i="18"/>
  <c r="I199" i="18"/>
  <c r="G199" i="18"/>
  <c r="I198" i="18"/>
  <c r="G198" i="18"/>
  <c r="I197" i="18"/>
  <c r="G197" i="18"/>
  <c r="I196" i="18"/>
  <c r="G196" i="18"/>
  <c r="I195" i="18"/>
  <c r="G195" i="18"/>
  <c r="I194" i="18"/>
  <c r="G194" i="18"/>
  <c r="I193" i="18"/>
  <c r="G193" i="18"/>
  <c r="I192" i="18"/>
  <c r="G192" i="18"/>
  <c r="I191" i="18"/>
  <c r="G191" i="18"/>
  <c r="I190" i="18"/>
  <c r="G190" i="18"/>
  <c r="I189" i="18"/>
  <c r="G189" i="18"/>
  <c r="I188" i="18"/>
  <c r="G188" i="18"/>
  <c r="I187" i="18"/>
  <c r="G187" i="18"/>
  <c r="I186" i="18"/>
  <c r="G186" i="18"/>
  <c r="I185" i="18"/>
  <c r="G185" i="18"/>
  <c r="I184" i="18"/>
  <c r="G184" i="18"/>
  <c r="I183" i="18"/>
  <c r="G183" i="18"/>
  <c r="I182" i="18"/>
  <c r="G182" i="18"/>
  <c r="I181" i="18"/>
  <c r="G181" i="18"/>
  <c r="I180" i="18"/>
  <c r="G180" i="18"/>
  <c r="I179" i="18"/>
  <c r="G179" i="18"/>
  <c r="I178" i="18"/>
  <c r="G178" i="18"/>
  <c r="I177" i="18"/>
  <c r="G177" i="18"/>
  <c r="I176" i="18"/>
  <c r="G176" i="18"/>
  <c r="I175" i="18"/>
  <c r="G175" i="18"/>
  <c r="I174" i="18"/>
  <c r="G174" i="18"/>
  <c r="I173" i="18"/>
  <c r="G173" i="18"/>
  <c r="I172" i="18"/>
  <c r="G172" i="18"/>
  <c r="I171" i="18"/>
  <c r="G171" i="18"/>
  <c r="I170" i="18"/>
  <c r="G170" i="18"/>
  <c r="I169" i="18"/>
  <c r="G169" i="18"/>
  <c r="I168" i="18"/>
  <c r="G168" i="18"/>
  <c r="I167" i="18"/>
  <c r="G167" i="18"/>
  <c r="I166" i="18"/>
  <c r="G166" i="18"/>
  <c r="I165" i="18"/>
  <c r="G165" i="18"/>
  <c r="I164" i="18"/>
  <c r="G164" i="18"/>
  <c r="I163" i="18"/>
  <c r="G163" i="18"/>
  <c r="I162" i="18"/>
  <c r="G162" i="18"/>
  <c r="I161" i="18"/>
  <c r="G161" i="18"/>
  <c r="I160" i="18"/>
  <c r="G160" i="18"/>
  <c r="I159" i="18"/>
  <c r="G159" i="18"/>
  <c r="I158" i="18"/>
  <c r="G158" i="18"/>
  <c r="I157" i="18"/>
  <c r="G157" i="18"/>
  <c r="I156" i="18"/>
  <c r="G156" i="18"/>
  <c r="I155" i="18"/>
  <c r="G155" i="18"/>
  <c r="I154" i="18"/>
  <c r="G154" i="18"/>
  <c r="I153" i="18"/>
  <c r="G153" i="18"/>
  <c r="I152" i="18"/>
  <c r="G152" i="18"/>
  <c r="I151" i="18"/>
  <c r="G151" i="18"/>
  <c r="I150" i="18"/>
  <c r="G150" i="18"/>
  <c r="I149" i="18"/>
  <c r="G149" i="18"/>
  <c r="I148" i="18"/>
  <c r="G148" i="18"/>
  <c r="I147" i="18"/>
  <c r="G147" i="18"/>
  <c r="I146" i="18"/>
  <c r="G146" i="18"/>
  <c r="I145" i="18"/>
  <c r="G145" i="18"/>
  <c r="I144" i="18"/>
  <c r="G144" i="18"/>
  <c r="I143" i="18"/>
  <c r="G143" i="18"/>
  <c r="I142" i="18"/>
  <c r="G142" i="18"/>
  <c r="I141" i="18"/>
  <c r="G141" i="18"/>
  <c r="I140" i="18"/>
  <c r="G140" i="18"/>
  <c r="I139" i="18"/>
  <c r="G139" i="18"/>
  <c r="I138" i="18"/>
  <c r="G138" i="18"/>
  <c r="I137" i="18"/>
  <c r="G137" i="18"/>
  <c r="I136" i="18"/>
  <c r="G136" i="18"/>
  <c r="I135" i="18"/>
  <c r="G135" i="18"/>
  <c r="I134" i="18"/>
  <c r="G134" i="18"/>
  <c r="I133" i="18"/>
  <c r="G133" i="18"/>
  <c r="I132" i="18"/>
  <c r="G132" i="18"/>
  <c r="I131" i="18"/>
  <c r="G131" i="18"/>
  <c r="I130" i="18"/>
  <c r="G130" i="18"/>
  <c r="I129" i="18"/>
  <c r="G129" i="18"/>
  <c r="I128" i="18"/>
  <c r="G128" i="18"/>
  <c r="I127" i="18"/>
  <c r="G127" i="18"/>
  <c r="I126" i="18"/>
  <c r="G126" i="18"/>
  <c r="I125" i="18"/>
  <c r="G125" i="18"/>
  <c r="I124" i="18"/>
  <c r="G124" i="18"/>
  <c r="I123" i="18"/>
  <c r="G123" i="18"/>
  <c r="I122" i="18"/>
  <c r="G122" i="18"/>
  <c r="I121" i="18"/>
  <c r="G121" i="18"/>
  <c r="I120" i="18"/>
  <c r="G120" i="18"/>
  <c r="I119" i="18"/>
  <c r="G119" i="18"/>
  <c r="I118" i="18"/>
  <c r="G118" i="18"/>
  <c r="I117" i="18"/>
  <c r="G117" i="18"/>
  <c r="I116" i="18"/>
  <c r="G116" i="18"/>
  <c r="I115" i="18"/>
  <c r="G115" i="18"/>
  <c r="I114" i="18"/>
  <c r="G114" i="18"/>
  <c r="I113" i="18"/>
  <c r="G113" i="18"/>
  <c r="I112" i="18"/>
  <c r="G112" i="18"/>
  <c r="I111" i="18"/>
  <c r="G111" i="18"/>
  <c r="I110" i="18"/>
  <c r="G110" i="18"/>
  <c r="I109" i="18"/>
  <c r="G109" i="18"/>
  <c r="I108" i="18"/>
  <c r="G108" i="18"/>
  <c r="I107" i="18"/>
  <c r="G107" i="18"/>
  <c r="I106" i="18"/>
  <c r="G106" i="18"/>
  <c r="I105" i="18"/>
  <c r="G105" i="18"/>
  <c r="I104" i="18"/>
  <c r="G104" i="18"/>
  <c r="I103" i="18"/>
  <c r="G103" i="18"/>
  <c r="I102" i="18"/>
  <c r="G102" i="18"/>
  <c r="I101" i="18"/>
  <c r="G101" i="18"/>
  <c r="I100" i="18"/>
  <c r="G100" i="18"/>
  <c r="I99" i="18"/>
  <c r="G99" i="18"/>
  <c r="I98" i="18"/>
  <c r="G98" i="18"/>
  <c r="I97" i="18"/>
  <c r="G97" i="18"/>
  <c r="I96" i="18"/>
  <c r="G96" i="18"/>
  <c r="I95" i="18"/>
  <c r="G95" i="18"/>
  <c r="I94" i="18"/>
  <c r="G94" i="18"/>
  <c r="I93" i="18"/>
  <c r="G93" i="18"/>
  <c r="I92" i="18"/>
  <c r="G92" i="18"/>
  <c r="I91" i="18"/>
  <c r="G91" i="18"/>
  <c r="I90" i="18"/>
  <c r="G90" i="18"/>
  <c r="I89" i="18"/>
  <c r="G89" i="18"/>
  <c r="I88" i="18"/>
  <c r="G88" i="18"/>
  <c r="I87" i="18"/>
  <c r="G87" i="18"/>
  <c r="I86" i="18"/>
  <c r="G86" i="18"/>
  <c r="I85" i="18"/>
  <c r="G85" i="18"/>
  <c r="I84" i="18"/>
  <c r="G84" i="18"/>
  <c r="I83" i="18"/>
  <c r="G83" i="18"/>
  <c r="I82" i="18"/>
  <c r="G82" i="18"/>
  <c r="I81" i="18"/>
  <c r="G81" i="18"/>
  <c r="I80" i="18"/>
  <c r="G80" i="18"/>
  <c r="I79" i="18"/>
  <c r="G79" i="18"/>
  <c r="I78" i="18"/>
  <c r="G78" i="18"/>
  <c r="I77" i="18"/>
  <c r="G77" i="18"/>
  <c r="I76" i="18"/>
  <c r="G76" i="18"/>
  <c r="I75" i="18"/>
  <c r="G75" i="18"/>
  <c r="I74" i="18"/>
  <c r="G74" i="18"/>
  <c r="I73" i="18"/>
  <c r="G73" i="18"/>
  <c r="I72" i="18"/>
  <c r="G72" i="18"/>
  <c r="I71" i="18"/>
  <c r="G71" i="18"/>
  <c r="I70" i="18"/>
  <c r="G70" i="18"/>
  <c r="I69" i="18"/>
  <c r="G69" i="18"/>
  <c r="I68" i="18"/>
  <c r="G68" i="18"/>
  <c r="I67" i="18"/>
  <c r="G67" i="18"/>
  <c r="I66" i="18"/>
  <c r="G66" i="18"/>
  <c r="I65" i="18"/>
  <c r="G65" i="18"/>
  <c r="I64" i="18"/>
  <c r="G64" i="18"/>
  <c r="I63" i="18"/>
  <c r="G63" i="18"/>
  <c r="I62" i="18"/>
  <c r="G62" i="18"/>
  <c r="I61" i="18"/>
  <c r="G61" i="18"/>
  <c r="I60" i="18"/>
  <c r="G60" i="18"/>
  <c r="I59" i="18"/>
  <c r="G59" i="18"/>
  <c r="I58" i="18"/>
  <c r="G58" i="18"/>
  <c r="I57" i="18"/>
  <c r="G57" i="18"/>
  <c r="I56" i="18"/>
  <c r="G56" i="18"/>
  <c r="I55" i="18"/>
  <c r="G55" i="18"/>
  <c r="I54" i="18"/>
  <c r="G54" i="18"/>
  <c r="I53" i="18"/>
  <c r="G53" i="18"/>
  <c r="I52" i="18"/>
  <c r="G52" i="18"/>
  <c r="I51" i="18"/>
  <c r="G51" i="18"/>
  <c r="I50" i="18"/>
  <c r="G50" i="18"/>
  <c r="I49" i="18"/>
  <c r="G49" i="18"/>
  <c r="I48" i="18"/>
  <c r="G48" i="18"/>
  <c r="I47" i="18"/>
  <c r="G47" i="18"/>
  <c r="I46" i="18"/>
  <c r="G46" i="18"/>
  <c r="I45" i="18"/>
  <c r="G45" i="18"/>
  <c r="I44" i="18"/>
  <c r="G44" i="18"/>
  <c r="I43" i="18"/>
  <c r="G43" i="18"/>
  <c r="I42" i="18"/>
  <c r="G42" i="18"/>
  <c r="I41" i="18"/>
  <c r="G41" i="18"/>
  <c r="I40" i="18"/>
  <c r="G40" i="18"/>
  <c r="I39" i="18"/>
  <c r="G39" i="18"/>
  <c r="I38" i="18"/>
  <c r="I37" i="18"/>
  <c r="G37" i="18"/>
  <c r="I36" i="18"/>
  <c r="G36" i="18"/>
  <c r="I35" i="18"/>
  <c r="G35" i="18"/>
  <c r="I34" i="18"/>
  <c r="G34" i="18"/>
  <c r="I33" i="18"/>
  <c r="G33" i="18"/>
  <c r="I32" i="18"/>
  <c r="G32" i="18"/>
  <c r="I31" i="18"/>
  <c r="G31" i="18"/>
  <c r="I30" i="18"/>
  <c r="G30" i="18"/>
  <c r="I29" i="18"/>
  <c r="I28" i="18"/>
  <c r="G28" i="18"/>
  <c r="I27" i="18"/>
  <c r="G27" i="18"/>
  <c r="I26" i="18"/>
  <c r="G26" i="18"/>
  <c r="I25" i="18"/>
  <c r="G25" i="18"/>
  <c r="I24" i="18"/>
  <c r="G24" i="18"/>
  <c r="G23" i="18"/>
  <c r="I22" i="18"/>
  <c r="G22" i="18"/>
  <c r="I21" i="18"/>
  <c r="G21" i="18"/>
  <c r="I20" i="18"/>
  <c r="G20" i="18"/>
  <c r="I19" i="18"/>
  <c r="G19" i="18"/>
  <c r="I18" i="18"/>
  <c r="G18" i="18"/>
  <c r="I17" i="18"/>
  <c r="G17" i="18"/>
  <c r="I16" i="18"/>
  <c r="G16" i="18"/>
  <c r="I15" i="18"/>
  <c r="G15" i="18"/>
  <c r="I14" i="18"/>
  <c r="G14" i="18"/>
  <c r="I13" i="18"/>
  <c r="G13" i="18"/>
  <c r="I12" i="18"/>
  <c r="G12" i="18"/>
  <c r="I11" i="18"/>
  <c r="G11" i="18"/>
  <c r="I10" i="18"/>
  <c r="G10" i="18"/>
  <c r="I9" i="18"/>
  <c r="G9" i="18"/>
  <c r="I8" i="18"/>
  <c r="G8" i="18"/>
  <c r="I7" i="18"/>
  <c r="G7" i="18"/>
  <c r="I6" i="18"/>
  <c r="G6" i="18"/>
  <c r="I5" i="18"/>
  <c r="G5" i="18"/>
  <c r="I4" i="18"/>
  <c r="G4" i="18"/>
  <c r="I3" i="18"/>
  <c r="G3" i="18"/>
  <c r="I2" i="18"/>
  <c r="G2" i="18"/>
  <c r="F45" i="20" l="1"/>
  <c r="H45" i="20" s="1"/>
  <c r="F45" i="17" l="1"/>
  <c r="H45" i="17" s="1"/>
</calcChain>
</file>

<file path=xl/sharedStrings.xml><?xml version="1.0" encoding="utf-8"?>
<sst xmlns="http://schemas.openxmlformats.org/spreadsheetml/2006/main" count="1314" uniqueCount="606">
  <si>
    <t>　作り方</t>
    <rPh sb="1" eb="2">
      <t>ツク</t>
    </rPh>
    <rPh sb="3" eb="4">
      <t>カタ</t>
    </rPh>
    <phoneticPr fontId="2"/>
  </si>
  <si>
    <t xml:space="preserve">g </t>
    <phoneticPr fontId="2"/>
  </si>
  <si>
    <t>　チェック項目</t>
    <rPh sb="5" eb="7">
      <t>コウモク</t>
    </rPh>
    <phoneticPr fontId="2"/>
  </si>
  <si>
    <t>円</t>
    <rPh sb="0" eb="1">
      <t>エン</t>
    </rPh>
    <phoneticPr fontId="2"/>
  </si>
  <si>
    <t>食品コード</t>
    <rPh sb="0" eb="2">
      <t>ショクヒン</t>
    </rPh>
    <phoneticPr fontId="3"/>
  </si>
  <si>
    <t>分類</t>
    <rPh sb="0" eb="2">
      <t>ブンルイ</t>
    </rPh>
    <phoneticPr fontId="3"/>
  </si>
  <si>
    <t>食材名</t>
    <rPh sb="0" eb="3">
      <t>ショクザイメイ</t>
    </rPh>
    <phoneticPr fontId="3"/>
  </si>
  <si>
    <t>単位</t>
    <rPh sb="0" eb="2">
      <t>タンイ</t>
    </rPh>
    <phoneticPr fontId="3"/>
  </si>
  <si>
    <t>価格</t>
    <rPh sb="0" eb="2">
      <t>カカク</t>
    </rPh>
    <phoneticPr fontId="3"/>
  </si>
  <si>
    <t>アレルギー28品目</t>
    <rPh sb="7" eb="9">
      <t>ヒンモク</t>
    </rPh>
    <phoneticPr fontId="3"/>
  </si>
  <si>
    <t>卵</t>
    <rPh sb="0" eb="1">
      <t>タマゴ</t>
    </rPh>
    <phoneticPr fontId="3"/>
  </si>
  <si>
    <t>パック</t>
  </si>
  <si>
    <t>青果</t>
    <rPh sb="0" eb="2">
      <t>セイカ</t>
    </rPh>
    <phoneticPr fontId="3"/>
  </si>
  <si>
    <t>個</t>
  </si>
  <si>
    <t>kg</t>
  </si>
  <si>
    <t>束</t>
  </si>
  <si>
    <t>玉</t>
  </si>
  <si>
    <t>袋</t>
  </si>
  <si>
    <t>果物</t>
    <rPh sb="0" eb="2">
      <t>クダモノ</t>
    </rPh>
    <phoneticPr fontId="3"/>
  </si>
  <si>
    <t>オレンジ</t>
    <phoneticPr fontId="3"/>
  </si>
  <si>
    <t>本</t>
  </si>
  <si>
    <t>バナナ</t>
    <phoneticPr fontId="3"/>
  </si>
  <si>
    <t>りんご</t>
    <phoneticPr fontId="3"/>
  </si>
  <si>
    <t>米</t>
  </si>
  <si>
    <t>袋</t>
    <rPh sb="0" eb="1">
      <t>フクロ</t>
    </rPh>
    <phoneticPr fontId="3"/>
  </si>
  <si>
    <t>パン類</t>
  </si>
  <si>
    <t>食パン（6枚切）</t>
  </si>
  <si>
    <t>小麦 乳 大豆</t>
  </si>
  <si>
    <t>食パン（8枚切）</t>
  </si>
  <si>
    <t>卵 小麦 乳 大豆</t>
  </si>
  <si>
    <t>（冷凍）野菜パン（かぼちゃ） 30g×15個</t>
    <rPh sb="1" eb="3">
      <t>レイトウ</t>
    </rPh>
    <rPh sb="4" eb="6">
      <t>ヤサイ</t>
    </rPh>
    <phoneticPr fontId="3"/>
  </si>
  <si>
    <t>パック</t>
    <phoneticPr fontId="2"/>
  </si>
  <si>
    <t>小麦</t>
  </si>
  <si>
    <t>（冷凍）野菜パン（トマト）　30g×15個</t>
    <rPh sb="4" eb="6">
      <t>ヤサイ</t>
    </rPh>
    <phoneticPr fontId="3"/>
  </si>
  <si>
    <t>（冷凍）野菜パン（ほうれん草） 30g×15個</t>
    <rPh sb="4" eb="6">
      <t>ヤサイ</t>
    </rPh>
    <rPh sb="13" eb="14">
      <t>ソウ</t>
    </rPh>
    <phoneticPr fontId="3"/>
  </si>
  <si>
    <t>（冷凍）野菜パン（紫芋）　30g×15個</t>
    <rPh sb="4" eb="6">
      <t>ヤサイ</t>
    </rPh>
    <rPh sb="9" eb="10">
      <t>ムラサキ</t>
    </rPh>
    <rPh sb="10" eb="11">
      <t>イモ</t>
    </rPh>
    <phoneticPr fontId="3"/>
  </si>
  <si>
    <t>（冷凍）丸パン 30g×15個</t>
    <rPh sb="4" eb="5">
      <t>マル</t>
    </rPh>
    <phoneticPr fontId="3"/>
  </si>
  <si>
    <t>めん類</t>
  </si>
  <si>
    <t>冷）うどん250g×5玉</t>
    <phoneticPr fontId="3"/>
  </si>
  <si>
    <t>小麦</t>
    <rPh sb="0" eb="2">
      <t>コムギ</t>
    </rPh>
    <phoneticPr fontId="3"/>
  </si>
  <si>
    <t>冷）ラーメン200g×5玉</t>
    <phoneticPr fontId="3"/>
  </si>
  <si>
    <t>卵 小麦</t>
    <rPh sb="0" eb="1">
      <t>タマゴ</t>
    </rPh>
    <rPh sb="2" eb="4">
      <t>コムギ</t>
    </rPh>
    <phoneticPr fontId="3"/>
  </si>
  <si>
    <t>小麦、大豆</t>
    <rPh sb="0" eb="2">
      <t>コムギ</t>
    </rPh>
    <rPh sb="3" eb="5">
      <t>ダイズ</t>
    </rPh>
    <phoneticPr fontId="3"/>
  </si>
  <si>
    <t>その他穀類</t>
  </si>
  <si>
    <t>大豆</t>
    <rPh sb="0" eb="2">
      <t>ダイズ</t>
    </rPh>
    <phoneticPr fontId="3"/>
  </si>
  <si>
    <t>袋</t>
    <rPh sb="0" eb="1">
      <t>フクロ</t>
    </rPh>
    <phoneticPr fontId="2"/>
  </si>
  <si>
    <t>いも及びでんぷん類</t>
  </si>
  <si>
    <t>砂糖及び甘味類</t>
  </si>
  <si>
    <t>大豆・大豆製品</t>
  </si>
  <si>
    <t>味付けすし揚げ40枚</t>
    <phoneticPr fontId="3"/>
  </si>
  <si>
    <t>油揚げ15g×5枚</t>
  </si>
  <si>
    <t>丁</t>
  </si>
  <si>
    <t>絹ごし豆腐120g×3</t>
  </si>
  <si>
    <t>みそ</t>
  </si>
  <si>
    <t>箱</t>
  </si>
  <si>
    <t>大豆</t>
  </si>
  <si>
    <t>その他の豆類</t>
  </si>
  <si>
    <t>種実類</t>
  </si>
  <si>
    <t>ごま</t>
    <phoneticPr fontId="3"/>
  </si>
  <si>
    <t>ごま</t>
  </si>
  <si>
    <t>緑黄色野菜</t>
  </si>
  <si>
    <t>その他の野菜</t>
  </si>
  <si>
    <t>袋</t>
    <phoneticPr fontId="3"/>
  </si>
  <si>
    <t>缶</t>
  </si>
  <si>
    <t>果実類</t>
  </si>
  <si>
    <t>もも</t>
    <phoneticPr fontId="3"/>
  </si>
  <si>
    <t>瓶</t>
    <rPh sb="0" eb="1">
      <t>ビン</t>
    </rPh>
    <phoneticPr fontId="3"/>
  </si>
  <si>
    <t>本</t>
    <phoneticPr fontId="3"/>
  </si>
  <si>
    <t>きのこ類</t>
  </si>
  <si>
    <t>海藻類</t>
  </si>
  <si>
    <t>焼きのり10枚</t>
    <phoneticPr fontId="3"/>
  </si>
  <si>
    <t>小麦 大豆</t>
  </si>
  <si>
    <t>粉寒天4g×20</t>
    <phoneticPr fontId="3"/>
  </si>
  <si>
    <t>魚介類</t>
  </si>
  <si>
    <t>えび</t>
    <phoneticPr fontId="3"/>
  </si>
  <si>
    <t>さつま揚げ50g×10枚</t>
    <phoneticPr fontId="3"/>
  </si>
  <si>
    <t>さけ</t>
    <phoneticPr fontId="3"/>
  </si>
  <si>
    <t>さば</t>
  </si>
  <si>
    <t>肉類</t>
  </si>
  <si>
    <t>豚肉 鶏肉 大豆</t>
    <rPh sb="0" eb="2">
      <t>ブタニク</t>
    </rPh>
    <rPh sb="3" eb="5">
      <t>トリニク</t>
    </rPh>
    <rPh sb="6" eb="8">
      <t>ダイズ</t>
    </rPh>
    <phoneticPr fontId="3"/>
  </si>
  <si>
    <t>豚肉</t>
  </si>
  <si>
    <t>冷）鶏ささみすじなしIQF×5本</t>
    <rPh sb="0" eb="1">
      <t>レイ</t>
    </rPh>
    <rPh sb="15" eb="16">
      <t>ホン</t>
    </rPh>
    <phoneticPr fontId="3"/>
  </si>
  <si>
    <t>鶏肉</t>
  </si>
  <si>
    <t>冷）鶏ささみひき肉100g</t>
    <rPh sb="0" eb="1">
      <t>レイ</t>
    </rPh>
    <phoneticPr fontId="3"/>
  </si>
  <si>
    <t>冷）鶏もも皮なし50g×5枚</t>
    <rPh sb="13" eb="14">
      <t>マイ</t>
    </rPh>
    <phoneticPr fontId="3"/>
  </si>
  <si>
    <t>冷）鶏もも皮付き50g×5枚</t>
    <rPh sb="13" eb="14">
      <t>マイ</t>
    </rPh>
    <phoneticPr fontId="3"/>
  </si>
  <si>
    <t>卵類</t>
  </si>
  <si>
    <t>牛乳</t>
  </si>
  <si>
    <t>乳</t>
    <rPh sb="0" eb="1">
      <t>ニュウ</t>
    </rPh>
    <phoneticPr fontId="3"/>
  </si>
  <si>
    <t>粉乳・チーズ</t>
  </si>
  <si>
    <t>スライスチーズ13g×14枚</t>
  </si>
  <si>
    <t>アルミチーズ10g×40個</t>
    <phoneticPr fontId="3"/>
  </si>
  <si>
    <t>スティックチーズ10g×20本</t>
    <phoneticPr fontId="3"/>
  </si>
  <si>
    <t>その他乳類</t>
  </si>
  <si>
    <t>乳、大豆</t>
    <rPh sb="0" eb="1">
      <t>ニュウ</t>
    </rPh>
    <rPh sb="2" eb="4">
      <t>ダイズ</t>
    </rPh>
    <phoneticPr fontId="3"/>
  </si>
  <si>
    <t>乳</t>
    <phoneticPr fontId="3"/>
  </si>
  <si>
    <t>油脂類</t>
  </si>
  <si>
    <t>菓子類</t>
  </si>
  <si>
    <t>冷）パイシート5枚</t>
    <phoneticPr fontId="3"/>
  </si>
  <si>
    <t>乳 小麦 大豆</t>
    <rPh sb="0" eb="1">
      <t>ニュウ</t>
    </rPh>
    <rPh sb="2" eb="4">
      <t>コムギ</t>
    </rPh>
    <rPh sb="5" eb="7">
      <t>ダイズ</t>
    </rPh>
    <phoneticPr fontId="3"/>
  </si>
  <si>
    <t>大豆</t>
    <phoneticPr fontId="3"/>
  </si>
  <si>
    <t>ハイハイン2枚×16P</t>
    <phoneticPr fontId="3"/>
  </si>
  <si>
    <t>ソフトサラダせんべい2枚×10P</t>
    <phoneticPr fontId="3"/>
  </si>
  <si>
    <t>星たべよ2枚×11P</t>
    <phoneticPr fontId="3"/>
  </si>
  <si>
    <t>小麦 鶏肉 大豆</t>
    <rPh sb="0" eb="2">
      <t>コムギ</t>
    </rPh>
    <rPh sb="6" eb="8">
      <t>ダイズ</t>
    </rPh>
    <phoneticPr fontId="3"/>
  </si>
  <si>
    <t>アンパンマンせんべい2枚×16P</t>
    <phoneticPr fontId="3"/>
  </si>
  <si>
    <t>小麦 大豆</t>
    <rPh sb="0" eb="2">
      <t>コムギ</t>
    </rPh>
    <rPh sb="3" eb="5">
      <t>ダイズ</t>
    </rPh>
    <phoneticPr fontId="3"/>
  </si>
  <si>
    <t>マリービスケット3枚×7袋</t>
  </si>
  <si>
    <t>マンナウェファー2本×7P</t>
  </si>
  <si>
    <t>卵 乳</t>
    <rPh sb="0" eb="1">
      <t>タマゴ</t>
    </rPh>
    <rPh sb="2" eb="3">
      <t>ニュウ</t>
    </rPh>
    <phoneticPr fontId="3"/>
  </si>
  <si>
    <t>ルヴァンプライムL25枚×3P</t>
    <phoneticPr fontId="3"/>
  </si>
  <si>
    <t>クラシカルルヴァン6枚×9P</t>
    <phoneticPr fontId="3"/>
  </si>
  <si>
    <t>ゼラチン 大豆</t>
  </si>
  <si>
    <t>バウムクーヘン31g×9個</t>
  </si>
  <si>
    <t>カステラ（6個）</t>
  </si>
  <si>
    <t>卵 小麦</t>
  </si>
  <si>
    <t>アンパンマンのベビーせんべい　14枚</t>
    <phoneticPr fontId="3"/>
  </si>
  <si>
    <t>乳 大豆</t>
    <phoneticPr fontId="3"/>
  </si>
  <si>
    <t>寒天ミルクプリンの素105g×4</t>
    <phoneticPr fontId="3"/>
  </si>
  <si>
    <t>赤ちゃんのおやつ+Ca　小魚せんべい</t>
    <rPh sb="0" eb="1">
      <t>アカ</t>
    </rPh>
    <rPh sb="12" eb="14">
      <t>コザカナ</t>
    </rPh>
    <phoneticPr fontId="3"/>
  </si>
  <si>
    <t>赤ちゃんのおやつ+Ca　ほうれん草と小松菜せんべい</t>
    <rPh sb="0" eb="1">
      <t>アカ</t>
    </rPh>
    <rPh sb="16" eb="17">
      <t>ソウ</t>
    </rPh>
    <rPh sb="18" eb="21">
      <t>コマツナ</t>
    </rPh>
    <phoneticPr fontId="3"/>
  </si>
  <si>
    <t>赤ちゃんのおやつ+Ca　しらす＆わかめせんべい４連</t>
    <rPh sb="0" eb="1">
      <t>アカ</t>
    </rPh>
    <rPh sb="24" eb="25">
      <t>レン</t>
    </rPh>
    <phoneticPr fontId="3"/>
  </si>
  <si>
    <t>1歳からのおやつ+DHA　とうもろこしすなっく</t>
    <rPh sb="1" eb="2">
      <t>サイ</t>
    </rPh>
    <phoneticPr fontId="3"/>
  </si>
  <si>
    <t>1歳からのおやつ＋DHA　いわしせんべい4連</t>
    <rPh sb="1" eb="2">
      <t>サイ</t>
    </rPh>
    <rPh sb="21" eb="22">
      <t>レン</t>
    </rPh>
    <phoneticPr fontId="3"/>
  </si>
  <si>
    <t>1歳からのおやつ＋DHA　ごませんべい4連</t>
    <rPh sb="1" eb="2">
      <t>サイ</t>
    </rPh>
    <rPh sb="20" eb="21">
      <t>レン</t>
    </rPh>
    <phoneticPr fontId="3"/>
  </si>
  <si>
    <t>ごま 大豆</t>
    <rPh sb="3" eb="5">
      <t>ダイズ</t>
    </rPh>
    <phoneticPr fontId="3"/>
  </si>
  <si>
    <t>オレンジゼリー　40g×10個</t>
    <phoneticPr fontId="3"/>
  </si>
  <si>
    <t>オレンジ</t>
  </si>
  <si>
    <t>ストロベリーゼリー　40g×10個</t>
    <phoneticPr fontId="3"/>
  </si>
  <si>
    <t>青りんごゼリー　40g×10個</t>
    <phoneticPr fontId="3"/>
  </si>
  <si>
    <t>りんご</t>
  </si>
  <si>
    <t>嗜好飲料類</t>
  </si>
  <si>
    <t>麦茶パック8g×54P</t>
  </si>
  <si>
    <t>調味料及び香辛料類</t>
  </si>
  <si>
    <t>本</t>
    <rPh sb="0" eb="1">
      <t>ホン</t>
    </rPh>
    <phoneticPr fontId="3"/>
  </si>
  <si>
    <t>鶏肉</t>
    <phoneticPr fontId="3"/>
  </si>
  <si>
    <t>規格（g）</t>
    <rPh sb="0" eb="2">
      <t>キカク</t>
    </rPh>
    <phoneticPr fontId="2"/>
  </si>
  <si>
    <t>1g当りの価格</t>
    <rPh sb="2" eb="3">
      <t>アタ</t>
    </rPh>
    <rPh sb="5" eb="7">
      <t>カカク</t>
    </rPh>
    <phoneticPr fontId="2"/>
  </si>
  <si>
    <t>　レシピ名</t>
    <rPh sb="4" eb="5">
      <t>メイ</t>
    </rPh>
    <phoneticPr fontId="2"/>
  </si>
  <si>
    <t>食品
コード</t>
    <rPh sb="0" eb="2">
      <t>ショクヒン</t>
    </rPh>
    <phoneticPr fontId="2"/>
  </si>
  <si>
    <t>魚</t>
    <phoneticPr fontId="2"/>
  </si>
  <si>
    <t>①食材リストに記載している食材のみを使用している（調味料以外）</t>
    <phoneticPr fontId="2"/>
  </si>
  <si>
    <t>mail</t>
    <phoneticPr fontId="2"/>
  </si>
  <si>
    <t>TEL</t>
    <phoneticPr fontId="2"/>
  </si>
  <si>
    <r>
      <t xml:space="preserve">1人分使用量
</t>
    </r>
    <r>
      <rPr>
        <sz val="9"/>
        <rFont val="游ゴシック"/>
        <family val="3"/>
        <charset val="128"/>
        <scheme val="minor"/>
      </rPr>
      <t>※数値のみ入力</t>
    </r>
    <rPh sb="3" eb="6">
      <t>シヨウリョウ</t>
    </rPh>
    <rPh sb="8" eb="10">
      <t>スウチ</t>
    </rPh>
    <rPh sb="12" eb="14">
      <t>ニュウリョク</t>
    </rPh>
    <phoneticPr fontId="2"/>
  </si>
  <si>
    <t>施設名</t>
    <rPh sb="0" eb="3">
      <t>シセツメイ</t>
    </rPh>
    <phoneticPr fontId="2"/>
  </si>
  <si>
    <t>法人名・施設名</t>
    <rPh sb="0" eb="3">
      <t>ホウジンメイ</t>
    </rPh>
    <rPh sb="4" eb="7">
      <t>シセツメイ</t>
    </rPh>
    <phoneticPr fontId="2"/>
  </si>
  <si>
    <t>参加者氏名①</t>
    <rPh sb="0" eb="5">
      <t>サンカシャシメイ</t>
    </rPh>
    <phoneticPr fontId="2"/>
  </si>
  <si>
    <t>参加者氏名②</t>
    <rPh sb="0" eb="5">
      <t>サンカシャシメイ</t>
    </rPh>
    <phoneticPr fontId="2"/>
  </si>
  <si>
    <t>採点時に使用</t>
    <rPh sb="0" eb="2">
      <t>サイテン</t>
    </rPh>
    <rPh sb="2" eb="3">
      <t>ジ</t>
    </rPh>
    <rPh sb="4" eb="6">
      <t>シヨウ</t>
    </rPh>
    <phoneticPr fontId="2"/>
  </si>
  <si>
    <t>注意事項を了解致しました</t>
    <rPh sb="0" eb="4">
      <t>チュウイジコウ</t>
    </rPh>
    <rPh sb="5" eb="7">
      <t>リョウカイ</t>
    </rPh>
    <rPh sb="7" eb="8">
      <t>イタ</t>
    </rPh>
    <phoneticPr fontId="2"/>
  </si>
  <si>
    <r>
      <t>左記を読み、□に</t>
    </r>
    <r>
      <rPr>
        <b/>
        <sz val="9"/>
        <rFont val="Segoe UI Symbol"/>
        <family val="3"/>
      </rPr>
      <t>✔</t>
    </r>
    <r>
      <rPr>
        <b/>
        <sz val="9"/>
        <rFont val="游ゴシック"/>
        <family val="3"/>
        <charset val="128"/>
        <scheme val="minor"/>
      </rPr>
      <t>を入れてください</t>
    </r>
    <rPh sb="0" eb="2">
      <t>サキ</t>
    </rPh>
    <rPh sb="3" eb="4">
      <t>ヨ</t>
    </rPh>
    <rPh sb="10" eb="11">
      <t>イ</t>
    </rPh>
    <phoneticPr fontId="2"/>
  </si>
  <si>
    <t>法人名・</t>
    <rPh sb="0" eb="3">
      <t>ホウジンメイ</t>
    </rPh>
    <phoneticPr fontId="2"/>
  </si>
  <si>
    <t>住所</t>
    <rPh sb="0" eb="2">
      <t>ジュウショ</t>
    </rPh>
    <phoneticPr fontId="2"/>
  </si>
  <si>
    <t>・食品コードは食品リストを参照。
・黄色のセルは自動入力されます。</t>
    <rPh sb="1" eb="3">
      <t>ショクヒン</t>
    </rPh>
    <rPh sb="7" eb="9">
      <t>ショクヒン</t>
    </rPh>
    <rPh sb="13" eb="15">
      <t>サンショウ</t>
    </rPh>
    <rPh sb="18" eb="20">
      <t>キイロ</t>
    </rPh>
    <rPh sb="24" eb="28">
      <t>ジドウニュウリョク</t>
    </rPh>
    <phoneticPr fontId="2"/>
  </si>
  <si>
    <t>レシピ提出用紙記入と応募に当たってのお願い</t>
    <rPh sb="3" eb="5">
      <t>テイシュツ</t>
    </rPh>
    <rPh sb="5" eb="7">
      <t>ヨウシ</t>
    </rPh>
    <rPh sb="7" eb="9">
      <t>キニュウ</t>
    </rPh>
    <rPh sb="10" eb="12">
      <t>オウボ</t>
    </rPh>
    <rPh sb="13" eb="14">
      <t>ア</t>
    </rPh>
    <rPh sb="19" eb="20">
      <t>ネガ</t>
    </rPh>
    <phoneticPr fontId="2"/>
  </si>
  <si>
    <t>配慮が必要な食材リスト</t>
    <rPh sb="0" eb="2">
      <t>ハイリョ</t>
    </rPh>
    <rPh sb="3" eb="5">
      <t>ヒツヨウ</t>
    </rPh>
    <rPh sb="6" eb="8">
      <t>ショクザイ</t>
    </rPh>
    <phoneticPr fontId="2"/>
  </si>
  <si>
    <t>ウィンナー</t>
    <phoneticPr fontId="2"/>
  </si>
  <si>
    <t>りんご</t>
    <phoneticPr fontId="2"/>
  </si>
  <si>
    <t>焼き海苔</t>
    <rPh sb="0" eb="1">
      <t>ヤ</t>
    </rPh>
    <rPh sb="2" eb="4">
      <t>ノリ</t>
    </rPh>
    <phoneticPr fontId="2"/>
  </si>
  <si>
    <t>パン</t>
    <phoneticPr fontId="2"/>
  </si>
  <si>
    <t>イモ類</t>
    <rPh sb="2" eb="3">
      <t>ルイ</t>
    </rPh>
    <phoneticPr fontId="2"/>
  </si>
  <si>
    <t>豆類</t>
    <rPh sb="0" eb="1">
      <t>マメ</t>
    </rPh>
    <rPh sb="1" eb="2">
      <t>ルイ</t>
    </rPh>
    <phoneticPr fontId="2"/>
  </si>
  <si>
    <t>食材</t>
    <rPh sb="0" eb="2">
      <t>ショクザイ</t>
    </rPh>
    <phoneticPr fontId="2"/>
  </si>
  <si>
    <t>理由</t>
    <rPh sb="0" eb="2">
      <t>リユウ</t>
    </rPh>
    <phoneticPr fontId="2"/>
  </si>
  <si>
    <t>対応</t>
    <rPh sb="0" eb="2">
      <t>タイオウ</t>
    </rPh>
    <phoneticPr fontId="2"/>
  </si>
  <si>
    <t>誤嚥による乳幼児の死亡事故が起きたことがある、または起きる可能性が高い</t>
    <rPh sb="0" eb="2">
      <t>ゴエン</t>
    </rPh>
    <rPh sb="5" eb="8">
      <t>ニュウヨウジ</t>
    </rPh>
    <rPh sb="9" eb="11">
      <t>シボウ</t>
    </rPh>
    <rPh sb="11" eb="13">
      <t>ジコ</t>
    </rPh>
    <rPh sb="14" eb="15">
      <t>オ</t>
    </rPh>
    <rPh sb="26" eb="27">
      <t>オ</t>
    </rPh>
    <rPh sb="29" eb="31">
      <t>カノウ</t>
    </rPh>
    <rPh sb="31" eb="32">
      <t>セイ</t>
    </rPh>
    <rPh sb="33" eb="34">
      <t>タカ</t>
    </rPh>
    <phoneticPr fontId="2"/>
  </si>
  <si>
    <t>切り方や大きさ等に配慮する</t>
    <rPh sb="0" eb="1">
      <t>キ</t>
    </rPh>
    <rPh sb="2" eb="3">
      <t>カタ</t>
    </rPh>
    <rPh sb="4" eb="5">
      <t>オオ</t>
    </rPh>
    <rPh sb="7" eb="8">
      <t>トウ</t>
    </rPh>
    <rPh sb="9" eb="11">
      <t>ハイリョ</t>
    </rPh>
    <phoneticPr fontId="2"/>
  </si>
  <si>
    <t>【レシピ提出用紙への記入】</t>
    <rPh sb="4" eb="8">
      <t>テイシュツヨウシ</t>
    </rPh>
    <rPh sb="10" eb="12">
      <t>キニュウ</t>
    </rPh>
    <phoneticPr fontId="2"/>
  </si>
  <si>
    <t>【応募方法】</t>
    <rPh sb="1" eb="3">
      <t>オウボ</t>
    </rPh>
    <rPh sb="3" eb="5">
      <t>ホウホウ</t>
    </rPh>
    <phoneticPr fontId="2"/>
  </si>
  <si>
    <t>【お問い合わせ先】</t>
    <rPh sb="2" eb="3">
      <t>ト</t>
    </rPh>
    <rPh sb="4" eb="5">
      <t>ア</t>
    </rPh>
    <rPh sb="7" eb="8">
      <t>サキ</t>
    </rPh>
    <phoneticPr fontId="2"/>
  </si>
  <si>
    <t>◇項目ごとの記載事項</t>
    <rPh sb="1" eb="3">
      <t>コウモク</t>
    </rPh>
    <rPh sb="6" eb="10">
      <t>キサイジコウ</t>
    </rPh>
    <phoneticPr fontId="2"/>
  </si>
  <si>
    <t>法人名・施設名</t>
    <rPh sb="0" eb="2">
      <t>ホウジン</t>
    </rPh>
    <rPh sb="2" eb="3">
      <t>メイ</t>
    </rPh>
    <rPh sb="4" eb="6">
      <t>シセツ</t>
    </rPh>
    <rPh sb="6" eb="7">
      <t>メイ</t>
    </rPh>
    <phoneticPr fontId="2"/>
  </si>
  <si>
    <t>レシピ名</t>
    <rPh sb="3" eb="4">
      <t>メイ</t>
    </rPh>
    <phoneticPr fontId="2"/>
  </si>
  <si>
    <t>考案したメニューの名前</t>
    <rPh sb="0" eb="2">
      <t>コウアン</t>
    </rPh>
    <rPh sb="9" eb="11">
      <t>ナマエ</t>
    </rPh>
    <phoneticPr fontId="2"/>
  </si>
  <si>
    <t>試作写真</t>
    <rPh sb="0" eb="4">
      <t>シサクシャシン</t>
    </rPh>
    <phoneticPr fontId="2"/>
  </si>
  <si>
    <t>作り方</t>
    <rPh sb="0" eb="1">
      <t>ツク</t>
    </rPh>
    <rPh sb="2" eb="3">
      <t>カタ</t>
    </rPh>
    <phoneticPr fontId="2"/>
  </si>
  <si>
    <t>レシピへの思い・ポイント</t>
    <rPh sb="5" eb="6">
      <t>オモ</t>
    </rPh>
    <phoneticPr fontId="2"/>
  </si>
  <si>
    <t>使用する調理器具</t>
    <rPh sb="0" eb="2">
      <t>シヨウ</t>
    </rPh>
    <rPh sb="4" eb="8">
      <t>チョウリキグ</t>
    </rPh>
    <phoneticPr fontId="2"/>
  </si>
  <si>
    <t>その他</t>
    <rPh sb="2" eb="3">
      <t>タ</t>
    </rPh>
    <phoneticPr fontId="2"/>
  </si>
  <si>
    <t>もご参照ください。</t>
    <rPh sb="2" eb="4">
      <t>サンショウ</t>
    </rPh>
    <phoneticPr fontId="2"/>
  </si>
  <si>
    <t>赤パプリカ</t>
    <phoneticPr fontId="3"/>
  </si>
  <si>
    <t>赤ピーマン</t>
    <phoneticPr fontId="2"/>
  </si>
  <si>
    <t>エリンギ</t>
    <phoneticPr fontId="2"/>
  </si>
  <si>
    <t>カリフラワー</t>
    <phoneticPr fontId="2"/>
  </si>
  <si>
    <t>黄パプリカ</t>
    <phoneticPr fontId="3"/>
  </si>
  <si>
    <t>しょうが</t>
    <phoneticPr fontId="3"/>
  </si>
  <si>
    <t>玉ねぎ</t>
    <phoneticPr fontId="2"/>
  </si>
  <si>
    <t>長ねぎ</t>
    <phoneticPr fontId="2"/>
  </si>
  <si>
    <t>にら</t>
    <phoneticPr fontId="3"/>
  </si>
  <si>
    <t>とうがん</t>
    <phoneticPr fontId="3"/>
  </si>
  <si>
    <t>個</t>
    <rPh sb="0" eb="1">
      <t>コ</t>
    </rPh>
    <phoneticPr fontId="2"/>
  </si>
  <si>
    <t>金芽米（無洗米）</t>
    <rPh sb="4" eb="7">
      <t>ムセンマイ</t>
    </rPh>
    <phoneticPr fontId="3"/>
  </si>
  <si>
    <t xml:space="preserve">もち米 </t>
    <rPh sb="2" eb="3">
      <t>コメ</t>
    </rPh>
    <phoneticPr fontId="3"/>
  </si>
  <si>
    <t>うどん（乾）</t>
    <phoneticPr fontId="2"/>
  </si>
  <si>
    <t>そうめん（乾）</t>
    <phoneticPr fontId="2"/>
  </si>
  <si>
    <t>中華麺</t>
    <rPh sb="0" eb="2">
      <t>チュウカ</t>
    </rPh>
    <rPh sb="2" eb="3">
      <t>メン</t>
    </rPh>
    <phoneticPr fontId="3"/>
  </si>
  <si>
    <t>冷）焼きそば麺</t>
    <phoneticPr fontId="2"/>
  </si>
  <si>
    <t>スパゲティ（乾）</t>
    <phoneticPr fontId="3"/>
  </si>
  <si>
    <t>ビーフン</t>
    <phoneticPr fontId="2"/>
  </si>
  <si>
    <t>薄力粉</t>
    <phoneticPr fontId="3"/>
  </si>
  <si>
    <t>中力粉</t>
    <phoneticPr fontId="3"/>
  </si>
  <si>
    <t>強力粉</t>
    <phoneticPr fontId="3"/>
  </si>
  <si>
    <t>上新粉</t>
    <phoneticPr fontId="2"/>
  </si>
  <si>
    <t>米粉</t>
    <phoneticPr fontId="2"/>
  </si>
  <si>
    <t>白玉粉</t>
    <phoneticPr fontId="3"/>
  </si>
  <si>
    <t>パン粉</t>
    <phoneticPr fontId="2"/>
  </si>
  <si>
    <t>春巻きの皮（10枚）</t>
    <phoneticPr fontId="2"/>
  </si>
  <si>
    <t>餃子の皮（24枚）</t>
    <phoneticPr fontId="2"/>
  </si>
  <si>
    <t>ワンタンの皮（30枚）</t>
    <phoneticPr fontId="2"/>
  </si>
  <si>
    <t>シュウマイの皮（24枚）</t>
    <phoneticPr fontId="2"/>
  </si>
  <si>
    <t>マカロニ（乾）</t>
    <phoneticPr fontId="3"/>
  </si>
  <si>
    <t>白玉麩</t>
    <rPh sb="0" eb="2">
      <t>シラタマ</t>
    </rPh>
    <rPh sb="2" eb="3">
      <t>フ</t>
    </rPh>
    <phoneticPr fontId="3"/>
  </si>
  <si>
    <t>あわゆき麩</t>
    <phoneticPr fontId="3"/>
  </si>
  <si>
    <t>小切麩</t>
    <phoneticPr fontId="3"/>
  </si>
  <si>
    <t>車麩10g×8枚</t>
    <phoneticPr fontId="3"/>
  </si>
  <si>
    <t>ポップコーン</t>
    <phoneticPr fontId="2"/>
  </si>
  <si>
    <t>コーンフレーク</t>
    <phoneticPr fontId="3"/>
  </si>
  <si>
    <t>ホットケーキミックス</t>
    <phoneticPr fontId="3"/>
  </si>
  <si>
    <t xml:space="preserve">ライスホットケーキミックス </t>
    <phoneticPr fontId="2"/>
  </si>
  <si>
    <t>塩こうじ</t>
    <rPh sb="0" eb="1">
      <t>シオ</t>
    </rPh>
    <phoneticPr fontId="2"/>
  </si>
  <si>
    <t>片栗粉</t>
    <phoneticPr fontId="3"/>
  </si>
  <si>
    <t>春雨</t>
    <phoneticPr fontId="3"/>
  </si>
  <si>
    <t>冷）ナチュラルカットポテト</t>
    <phoneticPr fontId="2"/>
  </si>
  <si>
    <t>つきこん（黒）</t>
    <phoneticPr fontId="2"/>
  </si>
  <si>
    <t>しらたき（白）</t>
    <phoneticPr fontId="2"/>
  </si>
  <si>
    <t>てんさい糖</t>
    <phoneticPr fontId="3"/>
  </si>
  <si>
    <t>グラニュー糖</t>
    <phoneticPr fontId="3"/>
  </si>
  <si>
    <t>三温糖</t>
    <rPh sb="0" eb="3">
      <t>サンオントウ</t>
    </rPh>
    <phoneticPr fontId="3"/>
  </si>
  <si>
    <t>粉糖</t>
    <phoneticPr fontId="2"/>
  </si>
  <si>
    <t>高野豆腐（12枚）</t>
    <phoneticPr fontId="3"/>
  </si>
  <si>
    <t>高野豆腐細切り</t>
    <phoneticPr fontId="3"/>
  </si>
  <si>
    <t>大豆（乾）</t>
    <phoneticPr fontId="2"/>
  </si>
  <si>
    <t>大豆水煮</t>
    <phoneticPr fontId="3"/>
  </si>
  <si>
    <t>きな粉</t>
    <phoneticPr fontId="2"/>
  </si>
  <si>
    <t>冷）豆乳ホイップクリーム</t>
    <rPh sb="0" eb="1">
      <t>レイ</t>
    </rPh>
    <phoneticPr fontId="3"/>
  </si>
  <si>
    <t>冷）きざみ油揚げ</t>
    <phoneticPr fontId="3"/>
  </si>
  <si>
    <t>冷）国産ひきわり納豆</t>
    <rPh sb="0" eb="1">
      <t>レイ</t>
    </rPh>
    <phoneticPr fontId="3"/>
  </si>
  <si>
    <t>冷）国産小粒納豆</t>
    <phoneticPr fontId="2"/>
  </si>
  <si>
    <t>木綿豆腐</t>
    <rPh sb="0" eb="2">
      <t>モメン</t>
    </rPh>
    <rPh sb="2" eb="4">
      <t>ドウフ</t>
    </rPh>
    <phoneticPr fontId="3"/>
  </si>
  <si>
    <t>焼き豆腐</t>
    <phoneticPr fontId="2"/>
  </si>
  <si>
    <t>調整豆乳</t>
    <phoneticPr fontId="2"/>
  </si>
  <si>
    <t>粉豆腐</t>
    <rPh sb="0" eb="3">
      <t>コナドウフ</t>
    </rPh>
    <phoneticPr fontId="2"/>
  </si>
  <si>
    <t>味噌</t>
    <rPh sb="0" eb="2">
      <t>ミソ</t>
    </rPh>
    <phoneticPr fontId="3"/>
  </si>
  <si>
    <t>小豆（乾）</t>
    <phoneticPr fontId="2"/>
  </si>
  <si>
    <t>つぶあん</t>
    <phoneticPr fontId="3"/>
  </si>
  <si>
    <t>こしあん</t>
    <phoneticPr fontId="3"/>
  </si>
  <si>
    <t>白いりごま</t>
    <phoneticPr fontId="2"/>
  </si>
  <si>
    <t>黒いりごま</t>
    <phoneticPr fontId="2"/>
  </si>
  <si>
    <t>黒すりごま</t>
    <phoneticPr fontId="3"/>
  </si>
  <si>
    <t>白すりごま</t>
    <phoneticPr fontId="2"/>
  </si>
  <si>
    <t>ダイストマト</t>
    <phoneticPr fontId="2"/>
  </si>
  <si>
    <t>切干し大根</t>
    <rPh sb="0" eb="1">
      <t>キリ</t>
    </rPh>
    <rPh sb="1" eb="2">
      <t>ホ</t>
    </rPh>
    <rPh sb="3" eb="5">
      <t>ダイコン</t>
    </rPh>
    <phoneticPr fontId="3"/>
  </si>
  <si>
    <t>コーンホール</t>
    <phoneticPr fontId="2"/>
  </si>
  <si>
    <t>コーンクリーム缶</t>
    <phoneticPr fontId="3"/>
  </si>
  <si>
    <t xml:space="preserve">冷凍カーネルコーン </t>
    <rPh sb="0" eb="2">
      <t>レイトウ</t>
    </rPh>
    <phoneticPr fontId="3"/>
  </si>
  <si>
    <t xml:space="preserve">冷凍グリーンピース </t>
    <rPh sb="0" eb="2">
      <t>レイトウ</t>
    </rPh>
    <phoneticPr fontId="3"/>
  </si>
  <si>
    <t>ポッカレモン</t>
    <phoneticPr fontId="2"/>
  </si>
  <si>
    <t>パインスライス缶</t>
    <phoneticPr fontId="3"/>
  </si>
  <si>
    <t>ドライレーズン</t>
    <phoneticPr fontId="3"/>
  </si>
  <si>
    <t>アップルソース</t>
    <phoneticPr fontId="3"/>
  </si>
  <si>
    <t xml:space="preserve">イチゴジャム </t>
    <phoneticPr fontId="3"/>
  </si>
  <si>
    <t>個</t>
    <phoneticPr fontId="3"/>
  </si>
  <si>
    <t xml:space="preserve">オレンジママレード </t>
    <phoneticPr fontId="3"/>
  </si>
  <si>
    <t>国産りんごジュース</t>
    <phoneticPr fontId="3"/>
  </si>
  <si>
    <t>オレンジジュース</t>
    <phoneticPr fontId="3"/>
  </si>
  <si>
    <t>ぶどうジュース</t>
    <phoneticPr fontId="3"/>
  </si>
  <si>
    <t>白桃缶</t>
    <rPh sb="0" eb="2">
      <t>ハクトウ</t>
    </rPh>
    <rPh sb="2" eb="3">
      <t>カン</t>
    </rPh>
    <phoneticPr fontId="3"/>
  </si>
  <si>
    <t>みかん缶</t>
    <rPh sb="3" eb="4">
      <t>カン</t>
    </rPh>
    <phoneticPr fontId="3"/>
  </si>
  <si>
    <t>椎茸だし（粉末）</t>
    <rPh sb="5" eb="7">
      <t>フンマツ</t>
    </rPh>
    <phoneticPr fontId="3"/>
  </si>
  <si>
    <t>干ししいたけスライス</t>
    <phoneticPr fontId="2"/>
  </si>
  <si>
    <t>なめ茸</t>
    <phoneticPr fontId="2"/>
  </si>
  <si>
    <t>昆布だし</t>
    <phoneticPr fontId="3"/>
  </si>
  <si>
    <t>わかめご飯の素</t>
    <rPh sb="4" eb="5">
      <t>ハン</t>
    </rPh>
    <rPh sb="6" eb="7">
      <t>モト</t>
    </rPh>
    <phoneticPr fontId="3"/>
  </si>
  <si>
    <t>青のり</t>
    <phoneticPr fontId="3"/>
  </si>
  <si>
    <t>刻みのり</t>
    <phoneticPr fontId="3"/>
  </si>
  <si>
    <t>カットわかめ</t>
    <phoneticPr fontId="2"/>
  </si>
  <si>
    <t>芽ひじき（乾）</t>
    <rPh sb="5" eb="6">
      <t>イヌイ</t>
    </rPh>
    <phoneticPr fontId="3"/>
  </si>
  <si>
    <t>刻み昆布</t>
    <phoneticPr fontId="2"/>
  </si>
  <si>
    <t>昆布</t>
    <phoneticPr fontId="3"/>
  </si>
  <si>
    <t>塩昆布</t>
    <phoneticPr fontId="2"/>
  </si>
  <si>
    <t>冷）むきえび</t>
    <phoneticPr fontId="3"/>
  </si>
  <si>
    <t>冷）伸しえび（20尾）</t>
    <phoneticPr fontId="3"/>
  </si>
  <si>
    <t>冷）しらす干し</t>
    <phoneticPr fontId="2"/>
  </si>
  <si>
    <t>ツナ缶</t>
    <phoneticPr fontId="3"/>
  </si>
  <si>
    <t>冷）ちくわ60g×10本</t>
    <phoneticPr fontId="2"/>
  </si>
  <si>
    <t>きざみかつおぶし</t>
    <phoneticPr fontId="3"/>
  </si>
  <si>
    <t>素干しえび</t>
    <phoneticPr fontId="3"/>
  </si>
  <si>
    <t>煮干し</t>
    <phoneticPr fontId="3"/>
  </si>
  <si>
    <t>冷)  骨なしあぶらかれい50g×5</t>
    <phoneticPr fontId="3"/>
  </si>
  <si>
    <t>冷)  骨なしあじ50g×10</t>
    <phoneticPr fontId="3"/>
  </si>
  <si>
    <t>冷)  骨なし秋鮭45g×10</t>
    <phoneticPr fontId="3"/>
  </si>
  <si>
    <t>冷)  骨なしさば50g×10</t>
    <phoneticPr fontId="3"/>
  </si>
  <si>
    <t>冷)  骨なしさわら50g×10枚</t>
    <rPh sb="0" eb="1">
      <t>レイ</t>
    </rPh>
    <rPh sb="4" eb="5">
      <t>ホネ</t>
    </rPh>
    <rPh sb="16" eb="17">
      <t>マイ</t>
    </rPh>
    <phoneticPr fontId="3"/>
  </si>
  <si>
    <t>冷)  骨なしたら50g×10枚</t>
    <rPh sb="15" eb="16">
      <t>マイ</t>
    </rPh>
    <phoneticPr fontId="3"/>
  </si>
  <si>
    <t>冷）串付きフランクフルトソーセージ90g×5本</t>
    <rPh sb="2" eb="3">
      <t>クシ</t>
    </rPh>
    <rPh sb="3" eb="4">
      <t>ツ</t>
    </rPh>
    <phoneticPr fontId="3"/>
  </si>
  <si>
    <t xml:space="preserve">冷）アレルギー用ロースハム </t>
    <phoneticPr fontId="3"/>
  </si>
  <si>
    <t xml:space="preserve">冷）アレルギー用ベーコン </t>
    <phoneticPr fontId="3"/>
  </si>
  <si>
    <t xml:space="preserve">冷）アレルギー用ウインナー </t>
    <phoneticPr fontId="3"/>
  </si>
  <si>
    <t>冷）鶏ひき肉（鶏むね肉）</t>
    <rPh sb="0" eb="1">
      <t>レイ</t>
    </rPh>
    <phoneticPr fontId="3"/>
  </si>
  <si>
    <t>冷）鶏もも皮付こま</t>
    <rPh sb="0" eb="1">
      <t>レイ</t>
    </rPh>
    <phoneticPr fontId="3"/>
  </si>
  <si>
    <t>冷）豚ひき肉（脂身20%）</t>
    <rPh sb="0" eb="1">
      <t>レイ</t>
    </rPh>
    <rPh sb="7" eb="9">
      <t>アブラミ</t>
    </rPh>
    <phoneticPr fontId="3"/>
  </si>
  <si>
    <t>冷)  豚こま3㎜　100g</t>
    <phoneticPr fontId="3"/>
  </si>
  <si>
    <t>冷)  豚ももスライス　20g×10枚</t>
    <rPh sb="18" eb="19">
      <t>マイ</t>
    </rPh>
    <phoneticPr fontId="3"/>
  </si>
  <si>
    <t>冷）凍結全卵</t>
    <phoneticPr fontId="2"/>
  </si>
  <si>
    <t>牛乳</t>
    <phoneticPr fontId="2"/>
  </si>
  <si>
    <t>パルメザンチーズ（粉チーズ）</t>
    <rPh sb="9" eb="10">
      <t>コナ</t>
    </rPh>
    <phoneticPr fontId="3"/>
  </si>
  <si>
    <t>ダイスチーズ</t>
    <phoneticPr fontId="3"/>
  </si>
  <si>
    <t>とろけるチーズ</t>
    <phoneticPr fontId="3"/>
  </si>
  <si>
    <t>スキムミルク</t>
    <phoneticPr fontId="3"/>
  </si>
  <si>
    <t>コンデンスミルク（練乳）</t>
    <rPh sb="9" eb="11">
      <t>レンニュウ</t>
    </rPh>
    <phoneticPr fontId="2"/>
  </si>
  <si>
    <t>冷）ホイップクリーム</t>
    <phoneticPr fontId="3"/>
  </si>
  <si>
    <t>ヨーグルト</t>
    <phoneticPr fontId="3"/>
  </si>
  <si>
    <t>生クリーム</t>
    <phoneticPr fontId="2"/>
  </si>
  <si>
    <t>キャノーラ油</t>
    <phoneticPr fontId="2"/>
  </si>
  <si>
    <t>純正ごま油</t>
    <phoneticPr fontId="2"/>
  </si>
  <si>
    <t>無塩バター</t>
    <phoneticPr fontId="3"/>
  </si>
  <si>
    <t>ポン菓子　約30枚</t>
    <phoneticPr fontId="3"/>
  </si>
  <si>
    <t>カルシウムたまごボーロ（鉄分入り）</t>
    <phoneticPr fontId="2"/>
  </si>
  <si>
    <t>マシュマロ</t>
    <phoneticPr fontId="3"/>
  </si>
  <si>
    <t>本みりん</t>
    <phoneticPr fontId="2"/>
  </si>
  <si>
    <t>料理酒</t>
    <phoneticPr fontId="2"/>
  </si>
  <si>
    <t>純ココア</t>
    <phoneticPr fontId="3"/>
  </si>
  <si>
    <t>カルピス5倍濃縮</t>
    <phoneticPr fontId="3"/>
  </si>
  <si>
    <t>ほうじ茶8g×20包</t>
    <phoneticPr fontId="2"/>
  </si>
  <si>
    <t>精製塩</t>
    <phoneticPr fontId="3"/>
  </si>
  <si>
    <t>こいくちしょうゆ</t>
    <phoneticPr fontId="3"/>
  </si>
  <si>
    <t xml:space="preserve">穀物酢 </t>
    <rPh sb="0" eb="2">
      <t>コクモツ</t>
    </rPh>
    <rPh sb="2" eb="3">
      <t>ス</t>
    </rPh>
    <phoneticPr fontId="3"/>
  </si>
  <si>
    <t>ウスターソース</t>
    <phoneticPr fontId="2"/>
  </si>
  <si>
    <t>トマトケチャップ</t>
    <phoneticPr fontId="3"/>
  </si>
  <si>
    <t>チキンスープの素</t>
    <phoneticPr fontId="3"/>
  </si>
  <si>
    <t>箱</t>
    <phoneticPr fontId="2"/>
  </si>
  <si>
    <t>小麦</t>
    <rPh sb="0" eb="2">
      <t>コムギ</t>
    </rPh>
    <phoneticPr fontId="2"/>
  </si>
  <si>
    <t>万能つゆ</t>
    <phoneticPr fontId="3"/>
  </si>
  <si>
    <t>カレー粉</t>
    <phoneticPr fontId="2"/>
  </si>
  <si>
    <t>ホワイトソース缶</t>
    <phoneticPr fontId="3"/>
  </si>
  <si>
    <t xml:space="preserve">ハヤシルーの素 </t>
    <rPh sb="6" eb="7">
      <t>モト</t>
    </rPh>
    <phoneticPr fontId="3"/>
  </si>
  <si>
    <t>ねりうめチューブ</t>
    <phoneticPr fontId="3"/>
  </si>
  <si>
    <t>ゆかり</t>
    <phoneticPr fontId="2"/>
  </si>
  <si>
    <t>ベーキングパウダー</t>
    <phoneticPr fontId="3"/>
  </si>
  <si>
    <t xml:space="preserve"> かつおだしパック10g×15</t>
    <phoneticPr fontId="3"/>
  </si>
  <si>
    <t>パセリ（乾）</t>
    <rPh sb="4" eb="5">
      <t>イヌイ</t>
    </rPh>
    <phoneticPr fontId="3"/>
  </si>
  <si>
    <t>昆布・椎茸だしパック 9ｇ×12</t>
    <rPh sb="0" eb="2">
      <t>コンブ</t>
    </rPh>
    <rPh sb="3" eb="5">
      <t>シイタケ</t>
    </rPh>
    <phoneticPr fontId="3"/>
  </si>
  <si>
    <t>メール</t>
    <phoneticPr fontId="2"/>
  </si>
  <si>
    <t>℡　</t>
    <phoneticPr fontId="2"/>
  </si>
  <si>
    <t>施設名</t>
  </si>
  <si>
    <t>採点時表記</t>
  </si>
  <si>
    <r>
      <t xml:space="preserve">食材リストにない調味料
</t>
    </r>
    <r>
      <rPr>
        <sz val="8"/>
        <rFont val="游ゴシック"/>
        <family val="3"/>
        <charset val="128"/>
        <scheme val="minor"/>
      </rPr>
      <t>※品名、1人分使用量・材料費も記載</t>
    </r>
    <rPh sb="0" eb="2">
      <t>ショクザイ</t>
    </rPh>
    <rPh sb="8" eb="11">
      <t>チョウミリョウ</t>
    </rPh>
    <rPh sb="13" eb="15">
      <t>ヒンメイ</t>
    </rPh>
    <rPh sb="17" eb="19">
      <t>ニンブン</t>
    </rPh>
    <rPh sb="19" eb="22">
      <t>シヨウリョウ</t>
    </rPh>
    <rPh sb="23" eb="26">
      <t>ザイリョウヒ</t>
    </rPh>
    <rPh sb="27" eb="29">
      <t>キサイ</t>
    </rPh>
    <phoneticPr fontId="2"/>
  </si>
  <si>
    <t>品名</t>
    <rPh sb="0" eb="2">
      <t>ヒンメイ</t>
    </rPh>
    <phoneticPr fontId="2"/>
  </si>
  <si>
    <t>１人分使用量</t>
    <rPh sb="1" eb="3">
      <t>ヒトブン</t>
    </rPh>
    <rPh sb="3" eb="6">
      <t>シヨウリョウ</t>
    </rPh>
    <phoneticPr fontId="2"/>
  </si>
  <si>
    <t>１人分材料費</t>
    <rPh sb="1" eb="2">
      <t>ヒト</t>
    </rPh>
    <rPh sb="2" eb="3">
      <t>ブン</t>
    </rPh>
    <rPh sb="3" eb="6">
      <t>ザイリョウヒ</t>
    </rPh>
    <phoneticPr fontId="2"/>
  </si>
  <si>
    <t>①</t>
    <phoneticPr fontId="2"/>
  </si>
  <si>
    <t>②</t>
    <phoneticPr fontId="2"/>
  </si>
  <si>
    <t>③</t>
    <phoneticPr fontId="2"/>
  </si>
  <si>
    <t>食材リストにない調味料</t>
    <rPh sb="0" eb="2">
      <t>ショクザイ</t>
    </rPh>
    <rPh sb="8" eb="11">
      <t>チョウミリョウ</t>
    </rPh>
    <phoneticPr fontId="2"/>
  </si>
  <si>
    <t>食品コード・材料名・1人分使用量・1人分材料費</t>
    <rPh sb="0" eb="2">
      <t>ショクヒン</t>
    </rPh>
    <rPh sb="6" eb="9">
      <t>ザイリョウメイ</t>
    </rPh>
    <rPh sb="11" eb="13">
      <t>ニンブン</t>
    </rPh>
    <rPh sb="13" eb="16">
      <t>シヨウリョウ</t>
    </rPh>
    <rPh sb="18" eb="19">
      <t>ニン</t>
    </rPh>
    <rPh sb="19" eb="20">
      <t>ブン</t>
    </rPh>
    <rPh sb="20" eb="23">
      <t>ザイリョウヒ</t>
    </rPh>
    <phoneticPr fontId="2"/>
  </si>
  <si>
    <t>合計金額</t>
    <rPh sb="0" eb="4">
      <t>ゴウケイキンガク</t>
    </rPh>
    <phoneticPr fontId="2"/>
  </si>
  <si>
    <t>玉</t>
    <phoneticPr fontId="2"/>
  </si>
  <si>
    <t>【注意事項】
・ご記入いただいた個人情報は本イベントの開催やご案内等にのみ使用いたします
・レシピ提出用紙はご返却いたしません
・応募いただいたレシピは本イベントのHP、SNS、冊子等に掲載させていただくことがございます</t>
    <rPh sb="1" eb="5">
      <t>チュウイジコウ</t>
    </rPh>
    <rPh sb="9" eb="11">
      <t>キニュウ</t>
    </rPh>
    <rPh sb="16" eb="20">
      <t>コジンジョウホウ</t>
    </rPh>
    <rPh sb="21" eb="22">
      <t>ホン</t>
    </rPh>
    <rPh sb="27" eb="29">
      <t>カイサイ</t>
    </rPh>
    <rPh sb="31" eb="33">
      <t>アンナイ</t>
    </rPh>
    <rPh sb="33" eb="34">
      <t>トウ</t>
    </rPh>
    <rPh sb="37" eb="39">
      <t>シヨウ</t>
    </rPh>
    <rPh sb="49" eb="53">
      <t>テイシュツヨウシ</t>
    </rPh>
    <rPh sb="55" eb="57">
      <t>ヘンキャク</t>
    </rPh>
    <rPh sb="65" eb="67">
      <t>オウボ</t>
    </rPh>
    <rPh sb="76" eb="77">
      <t>ホン</t>
    </rPh>
    <rPh sb="89" eb="91">
      <t>サッシ</t>
    </rPh>
    <rPh sb="91" eb="92">
      <t>トウ</t>
    </rPh>
    <rPh sb="93" eb="95">
      <t>ケイサイ</t>
    </rPh>
    <phoneticPr fontId="2"/>
  </si>
  <si>
    <t>みかん</t>
    <phoneticPr fontId="3"/>
  </si>
  <si>
    <t>個</t>
    <phoneticPr fontId="2"/>
  </si>
  <si>
    <t>調理器具</t>
    <rPh sb="0" eb="4">
      <t>チョウリキグ</t>
    </rPh>
    <phoneticPr fontId="2"/>
  </si>
  <si>
    <t>包丁バッド</t>
    <rPh sb="0" eb="2">
      <t>ホウチョウ</t>
    </rPh>
    <phoneticPr fontId="2"/>
  </si>
  <si>
    <t>揚げバッド</t>
    <rPh sb="0" eb="1">
      <t>ア</t>
    </rPh>
    <phoneticPr fontId="2"/>
  </si>
  <si>
    <t>小深バッド</t>
    <rPh sb="0" eb="1">
      <t>ショウ</t>
    </rPh>
    <rPh sb="1" eb="2">
      <t>フカ</t>
    </rPh>
    <phoneticPr fontId="2"/>
  </si>
  <si>
    <t>標準バッド（大）</t>
    <rPh sb="0" eb="2">
      <t>ヒョウジュン</t>
    </rPh>
    <rPh sb="6" eb="7">
      <t>ダイ</t>
    </rPh>
    <phoneticPr fontId="2"/>
  </si>
  <si>
    <t>標準バッド（小）</t>
    <rPh sb="0" eb="2">
      <t>ヒョウジュン</t>
    </rPh>
    <rPh sb="6" eb="7">
      <t>ショウ</t>
    </rPh>
    <phoneticPr fontId="2"/>
  </si>
  <si>
    <t>配膳バッド</t>
    <rPh sb="0" eb="2">
      <t>ハイゼン</t>
    </rPh>
    <phoneticPr fontId="2"/>
  </si>
  <si>
    <t>まな板用すべり止め</t>
    <rPh sb="2" eb="4">
      <t>イタヨウ</t>
    </rPh>
    <rPh sb="7" eb="8">
      <t>ド</t>
    </rPh>
    <phoneticPr fontId="2"/>
  </si>
  <si>
    <t>ゴムベラ（中）</t>
    <rPh sb="5" eb="6">
      <t>チュウ</t>
    </rPh>
    <phoneticPr fontId="2"/>
  </si>
  <si>
    <t>ゴムベラ（小）</t>
    <rPh sb="5" eb="6">
      <t>ショウ</t>
    </rPh>
    <phoneticPr fontId="2"/>
  </si>
  <si>
    <t>木杓子</t>
    <phoneticPr fontId="2"/>
  </si>
  <si>
    <t>スパテラ</t>
    <phoneticPr fontId="2"/>
  </si>
  <si>
    <t>ピーラー</t>
    <phoneticPr fontId="2"/>
  </si>
  <si>
    <t>ハサミ</t>
    <phoneticPr fontId="2"/>
  </si>
  <si>
    <t>カード</t>
    <phoneticPr fontId="2"/>
  </si>
  <si>
    <t>チャッカマン</t>
    <phoneticPr fontId="2"/>
  </si>
  <si>
    <t>茶漉し</t>
    <rPh sb="0" eb="2">
      <t>チャコ</t>
    </rPh>
    <phoneticPr fontId="2"/>
  </si>
  <si>
    <t>泡だて器</t>
    <rPh sb="0" eb="1">
      <t>アワ</t>
    </rPh>
    <rPh sb="3" eb="4">
      <t>キ</t>
    </rPh>
    <phoneticPr fontId="2"/>
  </si>
  <si>
    <t>菜箸</t>
    <rPh sb="0" eb="2">
      <t>サイバシ</t>
    </rPh>
    <phoneticPr fontId="2"/>
  </si>
  <si>
    <t>ホイッパー（1連）</t>
    <rPh sb="7" eb="8">
      <t>レン</t>
    </rPh>
    <phoneticPr fontId="2"/>
  </si>
  <si>
    <t>ホイッパー（2連）</t>
    <rPh sb="7" eb="8">
      <t>レン</t>
    </rPh>
    <phoneticPr fontId="2"/>
  </si>
  <si>
    <t>お玉</t>
    <rPh sb="1" eb="2">
      <t>タマ</t>
    </rPh>
    <phoneticPr fontId="2"/>
  </si>
  <si>
    <t>穴あきお玉</t>
    <rPh sb="0" eb="1">
      <t>アナ</t>
    </rPh>
    <rPh sb="4" eb="5">
      <t>タマ</t>
    </rPh>
    <phoneticPr fontId="2"/>
  </si>
  <si>
    <t>計量カップ（1ℓ）</t>
    <rPh sb="0" eb="2">
      <t>ケイリョウ</t>
    </rPh>
    <phoneticPr fontId="2"/>
  </si>
  <si>
    <t>計量カップ（200㎖）</t>
    <rPh sb="0" eb="2">
      <t>ケイリョウ</t>
    </rPh>
    <phoneticPr fontId="2"/>
  </si>
  <si>
    <t>計量スプーン（大）</t>
    <rPh sb="0" eb="2">
      <t>ケイリョウ</t>
    </rPh>
    <rPh sb="7" eb="8">
      <t>ダイ</t>
    </rPh>
    <phoneticPr fontId="2"/>
  </si>
  <si>
    <t>計量スプーン（小）</t>
    <rPh sb="0" eb="2">
      <t>ケイリョウ</t>
    </rPh>
    <rPh sb="7" eb="8">
      <t>ショウ</t>
    </rPh>
    <phoneticPr fontId="2"/>
  </si>
  <si>
    <t>横レードル（大）</t>
    <rPh sb="0" eb="1">
      <t>ヨコ</t>
    </rPh>
    <rPh sb="6" eb="7">
      <t>ダイ</t>
    </rPh>
    <phoneticPr fontId="2"/>
  </si>
  <si>
    <t>横レードル（小）</t>
    <rPh sb="0" eb="1">
      <t>ヨコ</t>
    </rPh>
    <rPh sb="6" eb="7">
      <t>ショウ</t>
    </rPh>
    <phoneticPr fontId="2"/>
  </si>
  <si>
    <t>レードル（100㎖）</t>
    <phoneticPr fontId="2"/>
  </si>
  <si>
    <t>レードル（50㎖）</t>
    <phoneticPr fontId="2"/>
  </si>
  <si>
    <t>トング</t>
    <phoneticPr fontId="2"/>
  </si>
  <si>
    <t>ターナー</t>
    <phoneticPr fontId="2"/>
  </si>
  <si>
    <t>和ジオ鍋（大）</t>
    <rPh sb="0" eb="1">
      <t>ワ</t>
    </rPh>
    <rPh sb="3" eb="4">
      <t>ナベ</t>
    </rPh>
    <rPh sb="5" eb="6">
      <t>ダイ</t>
    </rPh>
    <phoneticPr fontId="2"/>
  </si>
  <si>
    <t>和ジオ鍋（中）</t>
    <rPh sb="0" eb="1">
      <t>ワ</t>
    </rPh>
    <rPh sb="3" eb="4">
      <t>ナベ</t>
    </rPh>
    <rPh sb="5" eb="6">
      <t>チュウ</t>
    </rPh>
    <phoneticPr fontId="2"/>
  </si>
  <si>
    <t>和ジオ鍋（小）</t>
    <rPh sb="0" eb="1">
      <t>ワ</t>
    </rPh>
    <rPh sb="3" eb="4">
      <t>ナベ</t>
    </rPh>
    <rPh sb="5" eb="6">
      <t>ショウ</t>
    </rPh>
    <phoneticPr fontId="2"/>
  </si>
  <si>
    <t>洋ジオ鍋（特大）</t>
    <rPh sb="0" eb="1">
      <t>ヨウ</t>
    </rPh>
    <rPh sb="3" eb="4">
      <t>ナベ</t>
    </rPh>
    <rPh sb="5" eb="7">
      <t>トクダイ</t>
    </rPh>
    <phoneticPr fontId="2"/>
  </si>
  <si>
    <t>洋ジオ鍋（大）</t>
    <rPh sb="0" eb="1">
      <t>ヨウ</t>
    </rPh>
    <rPh sb="3" eb="4">
      <t>ナベ</t>
    </rPh>
    <rPh sb="5" eb="6">
      <t>ダイ</t>
    </rPh>
    <phoneticPr fontId="2"/>
  </si>
  <si>
    <t>洋ジオ鍋（中）</t>
    <rPh sb="0" eb="1">
      <t>ヨウ</t>
    </rPh>
    <rPh sb="3" eb="4">
      <t>ナベ</t>
    </rPh>
    <rPh sb="5" eb="6">
      <t>チュウ</t>
    </rPh>
    <phoneticPr fontId="2"/>
  </si>
  <si>
    <t>洋ジオ鍋（小）</t>
    <rPh sb="0" eb="1">
      <t>ヨウ</t>
    </rPh>
    <rPh sb="3" eb="4">
      <t>ナベ</t>
    </rPh>
    <rPh sb="5" eb="6">
      <t>ショウ</t>
    </rPh>
    <phoneticPr fontId="2"/>
  </si>
  <si>
    <t>ソテーパン（大）</t>
    <rPh sb="6" eb="7">
      <t>ダイ</t>
    </rPh>
    <phoneticPr fontId="2"/>
  </si>
  <si>
    <t>スミフロン鍋（特大）</t>
    <rPh sb="5" eb="6">
      <t>ナベ</t>
    </rPh>
    <phoneticPr fontId="2"/>
  </si>
  <si>
    <t>スミフロン鍋（大）</t>
    <rPh sb="5" eb="6">
      <t>ナベ</t>
    </rPh>
    <phoneticPr fontId="2"/>
  </si>
  <si>
    <t>スミフロン鍋（中）</t>
    <rPh sb="5" eb="6">
      <t>ナベ</t>
    </rPh>
    <phoneticPr fontId="2"/>
  </si>
  <si>
    <t>スミフロン鍋（小）</t>
    <rPh sb="5" eb="6">
      <t>ナベ</t>
    </rPh>
    <phoneticPr fontId="2"/>
  </si>
  <si>
    <t>ボウル（大）</t>
    <rPh sb="4" eb="5">
      <t>ダイ</t>
    </rPh>
    <phoneticPr fontId="2"/>
  </si>
  <si>
    <t>ボウル（中）</t>
    <rPh sb="4" eb="5">
      <t>チュウ</t>
    </rPh>
    <phoneticPr fontId="2"/>
  </si>
  <si>
    <t>ボウル（小）</t>
    <rPh sb="4" eb="5">
      <t>ショウ</t>
    </rPh>
    <phoneticPr fontId="2"/>
  </si>
  <si>
    <t>手付きザル</t>
    <rPh sb="0" eb="1">
      <t>テ</t>
    </rPh>
    <rPh sb="1" eb="2">
      <t>ツキ</t>
    </rPh>
    <phoneticPr fontId="2"/>
  </si>
  <si>
    <t>缶切り</t>
    <rPh sb="0" eb="2">
      <t>カンキ</t>
    </rPh>
    <phoneticPr fontId="2"/>
  </si>
  <si>
    <t>おろし金</t>
    <rPh sb="3" eb="4">
      <t>カネ</t>
    </rPh>
    <phoneticPr fontId="2"/>
  </si>
  <si>
    <t>包丁（牛刀）</t>
    <rPh sb="0" eb="2">
      <t>ホウチョウ</t>
    </rPh>
    <rPh sb="3" eb="5">
      <t>ギュウトウ</t>
    </rPh>
    <phoneticPr fontId="2"/>
  </si>
  <si>
    <t>包丁（ペティナイフ）</t>
    <rPh sb="0" eb="2">
      <t>ホウチョウ</t>
    </rPh>
    <phoneticPr fontId="2"/>
  </si>
  <si>
    <t>まな板</t>
    <rPh sb="2" eb="3">
      <t>イタ</t>
    </rPh>
    <phoneticPr fontId="2"/>
  </si>
  <si>
    <t>オーブン（ガス）</t>
    <phoneticPr fontId="2"/>
  </si>
  <si>
    <t>鉄板</t>
    <rPh sb="0" eb="2">
      <t>テッパン</t>
    </rPh>
    <phoneticPr fontId="2"/>
  </si>
  <si>
    <t>ガスコンロ</t>
    <phoneticPr fontId="2"/>
  </si>
  <si>
    <t>電子レンジ</t>
    <rPh sb="0" eb="2">
      <t>デンシ</t>
    </rPh>
    <phoneticPr fontId="2"/>
  </si>
  <si>
    <t>フードプロセッサー</t>
    <phoneticPr fontId="2"/>
  </si>
  <si>
    <t>蒸し器</t>
    <rPh sb="0" eb="1">
      <t>ム</t>
    </rPh>
    <rPh sb="2" eb="3">
      <t>キ</t>
    </rPh>
    <phoneticPr fontId="2"/>
  </si>
  <si>
    <t>炊飯器</t>
    <rPh sb="0" eb="3">
      <t>スイハンキ</t>
    </rPh>
    <phoneticPr fontId="2"/>
  </si>
  <si>
    <t>スプーン</t>
    <phoneticPr fontId="2"/>
  </si>
  <si>
    <t>揚げ鍋</t>
    <rPh sb="0" eb="1">
      <t>ア</t>
    </rPh>
    <rPh sb="2" eb="3">
      <t>ナベ</t>
    </rPh>
    <phoneticPr fontId="2"/>
  </si>
  <si>
    <t>フライパン</t>
    <phoneticPr fontId="2"/>
  </si>
  <si>
    <t>③下記応募先に郵送</t>
    <rPh sb="1" eb="3">
      <t>カキ</t>
    </rPh>
    <rPh sb="3" eb="5">
      <t>オウボ</t>
    </rPh>
    <rPh sb="5" eb="6">
      <t>サキ</t>
    </rPh>
    <rPh sb="7" eb="9">
      <t>ユウソウ</t>
    </rPh>
    <phoneticPr fontId="2"/>
  </si>
  <si>
    <t>※郵送代はご負担願います。また郵送応募の場合、入選後写真データを別途頂く可能性がございます。</t>
    <rPh sb="1" eb="3">
      <t>ユウソウ</t>
    </rPh>
    <rPh sb="3" eb="4">
      <t>ダイ</t>
    </rPh>
    <rPh sb="6" eb="8">
      <t>フタン</t>
    </rPh>
    <rPh sb="8" eb="9">
      <t>ネガ</t>
    </rPh>
    <rPh sb="15" eb="17">
      <t>ユウソウ</t>
    </rPh>
    <rPh sb="17" eb="19">
      <t>オウボ</t>
    </rPh>
    <rPh sb="20" eb="22">
      <t>バアイ</t>
    </rPh>
    <rPh sb="23" eb="26">
      <t>ニュウセンゴ</t>
    </rPh>
    <rPh sb="26" eb="28">
      <t>シャシン</t>
    </rPh>
    <rPh sb="32" eb="34">
      <t>ベット</t>
    </rPh>
    <rPh sb="34" eb="35">
      <t>イタダ</t>
    </rPh>
    <rPh sb="36" eb="39">
      <t>カノウセイ</t>
    </rPh>
    <phoneticPr fontId="2"/>
  </si>
  <si>
    <t>➀</t>
    <phoneticPr fontId="2"/>
  </si>
  <si>
    <t>③配慮が必要な食材を使用している場合、適切な方法で使用している</t>
    <phoneticPr fontId="2"/>
  </si>
  <si>
    <t xml:space="preserve">調理器具 </t>
    <rPh sb="0" eb="4">
      <t>チョウリキグ</t>
    </rPh>
    <phoneticPr fontId="2"/>
  </si>
  <si>
    <t>はかり（デジタルもあり）</t>
    <phoneticPr fontId="2"/>
  </si>
  <si>
    <t>よくある質問</t>
    <rPh sb="4" eb="6">
      <t>シツモン</t>
    </rPh>
    <phoneticPr fontId="2"/>
  </si>
  <si>
    <t>法人名・施設名（園名)</t>
    <rPh sb="0" eb="2">
      <t>ホウジン</t>
    </rPh>
    <rPh sb="2" eb="3">
      <t>メイ</t>
    </rPh>
    <rPh sb="4" eb="6">
      <t>シセツ</t>
    </rPh>
    <rPh sb="6" eb="7">
      <t>メイ</t>
    </rPh>
    <rPh sb="8" eb="9">
      <t>エン</t>
    </rPh>
    <rPh sb="9" eb="10">
      <t>メイ</t>
    </rPh>
    <phoneticPr fontId="2"/>
  </si>
  <si>
    <t>食材リストに掲載されていない調味料を使う場合は、
食品名、1人分使用量、1人分材料費をそれぞれ記入。</t>
    <rPh sb="25" eb="28">
      <t>ショクヒンメイ</t>
    </rPh>
    <rPh sb="30" eb="32">
      <t>ニンブン</t>
    </rPh>
    <rPh sb="32" eb="35">
      <t>シヨウリョウ</t>
    </rPh>
    <rPh sb="37" eb="39">
      <t>ニンブン</t>
    </rPh>
    <rPh sb="39" eb="42">
      <t>ザイリョウヒ</t>
    </rPh>
    <rPh sb="47" eb="49">
      <t>キニュウ</t>
    </rPh>
    <phoneticPr fontId="2"/>
  </si>
  <si>
    <t>◇サイトから送信する場合は、所定の位置に写真をペーストし、送信用のGoogleフォームで</t>
    <rPh sb="6" eb="8">
      <t>ソウシン</t>
    </rPh>
    <rPh sb="10" eb="12">
      <t>バアイ</t>
    </rPh>
    <rPh sb="14" eb="16">
      <t>ショテイ</t>
    </rPh>
    <rPh sb="17" eb="19">
      <t>イチ</t>
    </rPh>
    <rPh sb="20" eb="22">
      <t>シャシン</t>
    </rPh>
    <phoneticPr fontId="2"/>
  </si>
  <si>
    <t>ゆで卵</t>
    <rPh sb="2" eb="3">
      <t>タマゴ</t>
    </rPh>
    <phoneticPr fontId="2"/>
  </si>
  <si>
    <t>揚げ物をするときに、食材が揚げ油をどのくらい吸収するのかを示すものが「吸油率」です。</t>
    <rPh sb="0" eb="1">
      <t>ア</t>
    </rPh>
    <rPh sb="2" eb="3">
      <t>モノ</t>
    </rPh>
    <rPh sb="10" eb="12">
      <t>ショクザイ</t>
    </rPh>
    <rPh sb="13" eb="14">
      <t>ア</t>
    </rPh>
    <rPh sb="15" eb="16">
      <t>アブラ</t>
    </rPh>
    <rPh sb="22" eb="24">
      <t>キュウシュウ</t>
    </rPh>
    <rPh sb="29" eb="30">
      <t>シメ</t>
    </rPh>
    <rPh sb="35" eb="38">
      <t>キュウユリツ</t>
    </rPh>
    <phoneticPr fontId="2"/>
  </si>
  <si>
    <t>吸油率は揚げ物の種類によって異なるため、献立に合わせて油の量を計算する必要があります。</t>
    <rPh sb="0" eb="3">
      <t>キュウユリツ</t>
    </rPh>
    <rPh sb="4" eb="5">
      <t>ア</t>
    </rPh>
    <rPh sb="6" eb="7">
      <t>モノ</t>
    </rPh>
    <rPh sb="8" eb="10">
      <t>シュルイ</t>
    </rPh>
    <rPh sb="14" eb="15">
      <t>コト</t>
    </rPh>
    <rPh sb="20" eb="22">
      <t>コンダテ</t>
    </rPh>
    <rPh sb="23" eb="24">
      <t>ア</t>
    </rPh>
    <rPh sb="27" eb="28">
      <t>アブラ</t>
    </rPh>
    <rPh sb="29" eb="30">
      <t>リョウ</t>
    </rPh>
    <rPh sb="31" eb="33">
      <t>ケイサン</t>
    </rPh>
    <rPh sb="35" eb="37">
      <t>ヒツヨウ</t>
    </rPh>
    <phoneticPr fontId="2"/>
  </si>
  <si>
    <t>吸油率（％）</t>
    <rPh sb="0" eb="3">
      <t>キュウユリツ</t>
    </rPh>
    <phoneticPr fontId="2"/>
  </si>
  <si>
    <t>３~８</t>
    <phoneticPr fontId="2"/>
  </si>
  <si>
    <t>６~８</t>
    <phoneticPr fontId="2"/>
  </si>
  <si>
    <t>10~20</t>
    <phoneticPr fontId="2"/>
  </si>
  <si>
    <t>15~25</t>
    <phoneticPr fontId="2"/>
  </si>
  <si>
    <t>50gの食材の吸油量（g）</t>
    <rPh sb="4" eb="6">
      <t>ショクザイ</t>
    </rPh>
    <rPh sb="7" eb="10">
      <t>キュウユリョウ</t>
    </rPh>
    <phoneticPr fontId="2"/>
  </si>
  <si>
    <t>素揚げ</t>
    <rPh sb="0" eb="2">
      <t>スア</t>
    </rPh>
    <phoneticPr fontId="2"/>
  </si>
  <si>
    <t>から揚げ</t>
    <rPh sb="2" eb="3">
      <t>ア</t>
    </rPh>
    <phoneticPr fontId="2"/>
  </si>
  <si>
    <t>フライ</t>
    <phoneticPr fontId="2"/>
  </si>
  <si>
    <t>天ぷら</t>
    <rPh sb="0" eb="1">
      <t>テン</t>
    </rPh>
    <phoneticPr fontId="2"/>
  </si>
  <si>
    <t>1.5~４</t>
    <phoneticPr fontId="2"/>
  </si>
  <si>
    <t>３~４</t>
    <phoneticPr fontId="2"/>
  </si>
  <si>
    <t>５~10</t>
    <phoneticPr fontId="2"/>
  </si>
  <si>
    <t>7.5~12.5％</t>
    <phoneticPr fontId="2"/>
  </si>
  <si>
    <t>クルトンやパセリのように、揚げて水分を
出し切るものは吸油率が高い。
（出ていった水分と油が置き換わるため）</t>
    <rPh sb="13" eb="14">
      <t>ア</t>
    </rPh>
    <rPh sb="16" eb="18">
      <t>スイブン</t>
    </rPh>
    <rPh sb="20" eb="21">
      <t>ダ</t>
    </rPh>
    <rPh sb="22" eb="23">
      <t>キ</t>
    </rPh>
    <rPh sb="27" eb="30">
      <t>キュウユリツ</t>
    </rPh>
    <rPh sb="31" eb="32">
      <t>タカ</t>
    </rPh>
    <rPh sb="36" eb="37">
      <t>デ</t>
    </rPh>
    <rPh sb="41" eb="43">
      <t>スイブン</t>
    </rPh>
    <rPh sb="44" eb="45">
      <t>アブラ</t>
    </rPh>
    <rPh sb="46" eb="47">
      <t>オ</t>
    </rPh>
    <rPh sb="48" eb="49">
      <t>カ</t>
    </rPh>
    <phoneticPr fontId="2"/>
  </si>
  <si>
    <t>乾燥パン粉よりも生パン粉の方が
吸油率は高い。</t>
    <rPh sb="0" eb="2">
      <t>カンソウ</t>
    </rPh>
    <rPh sb="4" eb="5">
      <t>コ</t>
    </rPh>
    <rPh sb="8" eb="9">
      <t>ナマ</t>
    </rPh>
    <rPh sb="11" eb="12">
      <t>コ</t>
    </rPh>
    <rPh sb="13" eb="14">
      <t>ホウ</t>
    </rPh>
    <rPh sb="16" eb="19">
      <t>キュウユリツ</t>
    </rPh>
    <rPh sb="20" eb="21">
      <t>タカ</t>
    </rPh>
    <phoneticPr fontId="2"/>
  </si>
  <si>
    <t>衣が多くつくほど吸油率は高くなる。</t>
    <rPh sb="0" eb="1">
      <t>コロモ</t>
    </rPh>
    <rPh sb="2" eb="3">
      <t>オオ</t>
    </rPh>
    <rPh sb="8" eb="11">
      <t>キュウユリツ</t>
    </rPh>
    <rPh sb="12" eb="13">
      <t>タカ</t>
    </rPh>
    <phoneticPr fontId="2"/>
  </si>
  <si>
    <t>天ぷらやフライなどは衣が油を吸い、油が多くなります。</t>
    <rPh sb="0" eb="1">
      <t>テン</t>
    </rPh>
    <rPh sb="10" eb="11">
      <t>コロモ</t>
    </rPh>
    <rPh sb="12" eb="13">
      <t>アブラ</t>
    </rPh>
    <rPh sb="14" eb="15">
      <t>ス</t>
    </rPh>
    <rPh sb="17" eb="18">
      <t>アブラ</t>
    </rPh>
    <rPh sb="19" eb="20">
      <t>オオ</t>
    </rPh>
    <phoneticPr fontId="2"/>
  </si>
  <si>
    <t>【計算方法】</t>
    <rPh sb="1" eb="3">
      <t>ケイサン</t>
    </rPh>
    <rPh sb="3" eb="5">
      <t>ホウホウ</t>
    </rPh>
    <phoneticPr fontId="2"/>
  </si>
  <si>
    <t>片栗粉よりも小麦粉の方が
吸油率は高い。</t>
    <rPh sb="0" eb="3">
      <t>カタクリコ</t>
    </rPh>
    <rPh sb="6" eb="9">
      <t>コムギコ</t>
    </rPh>
    <rPh sb="10" eb="11">
      <t>ホウ</t>
    </rPh>
    <rPh sb="13" eb="16">
      <t>キュウユリツ</t>
    </rPh>
    <rPh sb="17" eb="18">
      <t>タカ</t>
    </rPh>
    <phoneticPr fontId="2"/>
  </si>
  <si>
    <r>
      <t xml:space="preserve">材料名
</t>
    </r>
    <r>
      <rPr>
        <b/>
        <sz val="9"/>
        <color rgb="FFFF0000"/>
        <rFont val="游ゴシック"/>
        <family val="3"/>
        <charset val="128"/>
        <scheme val="minor"/>
      </rPr>
      <t>※食材コードで自動入力</t>
    </r>
    <rPh sb="0" eb="2">
      <t>ザイリョウ</t>
    </rPh>
    <rPh sb="2" eb="3">
      <t>メイ</t>
    </rPh>
    <rPh sb="5" eb="7">
      <t>ショクザイ</t>
    </rPh>
    <rPh sb="11" eb="15">
      <t>ジドウニュウリョク</t>
    </rPh>
    <phoneticPr fontId="3"/>
  </si>
  <si>
    <r>
      <t xml:space="preserve">１人分の材料費
</t>
    </r>
    <r>
      <rPr>
        <b/>
        <sz val="9"/>
        <color rgb="FFFF0000"/>
        <rFont val="游ゴシック"/>
        <family val="3"/>
        <charset val="128"/>
        <scheme val="minor"/>
      </rPr>
      <t>※使用量入力で自動計算</t>
    </r>
    <rPh sb="1" eb="2">
      <t>ヒト</t>
    </rPh>
    <rPh sb="2" eb="3">
      <t>ブン</t>
    </rPh>
    <rPh sb="4" eb="7">
      <t>ザイリョウヒ</t>
    </rPh>
    <rPh sb="9" eb="12">
      <t>シヨウリョウ</t>
    </rPh>
    <rPh sb="12" eb="14">
      <t>ニュウリョク</t>
    </rPh>
    <rPh sb="15" eb="17">
      <t>ジドウ</t>
    </rPh>
    <rPh sb="17" eb="19">
      <t>ケイサン</t>
    </rPh>
    <phoneticPr fontId="2"/>
  </si>
  <si>
    <r>
      <rPr>
        <sz val="12"/>
        <rFont val="游ゴシック"/>
        <family val="3"/>
        <charset val="128"/>
        <scheme val="minor"/>
      </rPr>
      <t>A＋B</t>
    </r>
    <r>
      <rPr>
        <b/>
        <sz val="12"/>
        <rFont val="游ゴシック"/>
        <family val="3"/>
        <charset val="128"/>
        <scheme val="minor"/>
      </rPr>
      <t>合計金額（1人分）</t>
    </r>
    <rPh sb="3" eb="5">
      <t>ゴウケイ</t>
    </rPh>
    <rPh sb="5" eb="7">
      <t>キンガク</t>
    </rPh>
    <rPh sb="9" eb="10">
      <t>ニン</t>
    </rPh>
    <rPh sb="10" eb="11">
      <t>ブン</t>
    </rPh>
    <phoneticPr fontId="2"/>
  </si>
  <si>
    <r>
      <rPr>
        <sz val="10"/>
        <rFont val="游ゴシック"/>
        <family val="3"/>
        <charset val="128"/>
        <scheme val="minor"/>
      </rPr>
      <t>B</t>
    </r>
    <r>
      <rPr>
        <b/>
        <sz val="10"/>
        <rFont val="游ゴシック"/>
        <family val="3"/>
        <charset val="128"/>
        <scheme val="minor"/>
      </rPr>
      <t>食材リストにない調味料合計額</t>
    </r>
    <rPh sb="1" eb="3">
      <t>ショクザイ</t>
    </rPh>
    <rPh sb="9" eb="12">
      <t>チョウミリョウ</t>
    </rPh>
    <rPh sb="12" eb="14">
      <t>ゴウケイ</t>
    </rPh>
    <rPh sb="14" eb="15">
      <t>ガク</t>
    </rPh>
    <phoneticPr fontId="2"/>
  </si>
  <si>
    <r>
      <rPr>
        <sz val="11"/>
        <rFont val="游ゴシック"/>
        <family val="3"/>
        <charset val="128"/>
        <scheme val="minor"/>
      </rPr>
      <t>A</t>
    </r>
    <r>
      <rPr>
        <b/>
        <sz val="11"/>
        <rFont val="游ゴシック"/>
        <family val="3"/>
        <charset val="128"/>
        <scheme val="minor"/>
      </rPr>
      <t>リスト食品内
合計金額（1人分）</t>
    </r>
    <rPh sb="4" eb="6">
      <t>ショクヒン</t>
    </rPh>
    <rPh sb="6" eb="7">
      <t>ナイ</t>
    </rPh>
    <rPh sb="8" eb="10">
      <t>ゴウケイ</t>
    </rPh>
    <rPh sb="10" eb="12">
      <t>キンガク</t>
    </rPh>
    <rPh sb="14" eb="15">
      <t>ニン</t>
    </rPh>
    <rPh sb="15" eb="16">
      <t>ブン</t>
    </rPh>
    <phoneticPr fontId="2"/>
  </si>
  <si>
    <t>➁揚げ物調理をする場合、左記の1人分使用量に揚げ物1個あたりの吸油率を計算の上、記載している</t>
    <rPh sb="1" eb="2">
      <t>ア</t>
    </rPh>
    <rPh sb="3" eb="4">
      <t>モノ</t>
    </rPh>
    <rPh sb="4" eb="6">
      <t>チョウリ</t>
    </rPh>
    <rPh sb="9" eb="11">
      <t>バアイ</t>
    </rPh>
    <rPh sb="12" eb="14">
      <t>サキ</t>
    </rPh>
    <rPh sb="16" eb="17">
      <t>ニン</t>
    </rPh>
    <rPh sb="17" eb="18">
      <t>ブン</t>
    </rPh>
    <rPh sb="18" eb="20">
      <t>シヨウ</t>
    </rPh>
    <rPh sb="20" eb="21">
      <t>リョウ</t>
    </rPh>
    <rPh sb="22" eb="23">
      <t>ア</t>
    </rPh>
    <rPh sb="24" eb="25">
      <t>モノ</t>
    </rPh>
    <rPh sb="26" eb="27">
      <t>コ</t>
    </rPh>
    <rPh sb="31" eb="34">
      <t>キュウユリツ</t>
    </rPh>
    <rPh sb="35" eb="37">
      <t>ケイサン</t>
    </rPh>
    <rPh sb="38" eb="39">
      <t>ウエ</t>
    </rPh>
    <rPh sb="40" eb="42">
      <t>キサイ</t>
    </rPh>
    <phoneticPr fontId="2"/>
  </si>
  <si>
    <t>④1人分110円以内に収まっている</t>
    <rPh sb="2" eb="4">
      <t>リブン</t>
    </rPh>
    <phoneticPr fontId="2"/>
  </si>
  <si>
    <t>ズッキーニ</t>
    <phoneticPr fontId="2"/>
  </si>
  <si>
    <t>オクラ</t>
    <phoneticPr fontId="2"/>
  </si>
  <si>
    <t>kg</t>
    <phoneticPr fontId="2"/>
  </si>
  <si>
    <t>いちごM</t>
    <phoneticPr fontId="3"/>
  </si>
  <si>
    <t>レモン</t>
    <phoneticPr fontId="2"/>
  </si>
  <si>
    <t>アガー</t>
    <phoneticPr fontId="3"/>
  </si>
  <si>
    <r>
      <t>　レシピへの思い・レシピのポイント</t>
    </r>
    <r>
      <rPr>
        <sz val="9"/>
        <rFont val="游ゴシック"/>
        <family val="3"/>
        <charset val="128"/>
        <scheme val="minor"/>
      </rPr>
      <t>（レシピで試行錯誤したことやフードロスや大量調理での工夫を記載してください）</t>
    </r>
    <rPh sb="6" eb="7">
      <t>オモ</t>
    </rPh>
    <rPh sb="22" eb="26">
      <t>シコウサクゴ</t>
    </rPh>
    <rPh sb="37" eb="41">
      <t>タイリョウチョウリ</t>
    </rPh>
    <rPh sb="43" eb="45">
      <t>クフウ</t>
    </rPh>
    <rPh sb="46" eb="48">
      <t>キサイ</t>
    </rPh>
    <phoneticPr fontId="2"/>
  </si>
  <si>
    <t>⑤調理過程では別タブ記載の使用器具提出用紙に記載している器具のみ活用して調理をしている。</t>
    <rPh sb="1" eb="3">
      <t>チョウリ</t>
    </rPh>
    <rPh sb="3" eb="5">
      <t>カテイ</t>
    </rPh>
    <rPh sb="7" eb="8">
      <t>ベツ</t>
    </rPh>
    <rPh sb="10" eb="12">
      <t>キサイ</t>
    </rPh>
    <rPh sb="13" eb="15">
      <t>シヨウ</t>
    </rPh>
    <rPh sb="15" eb="17">
      <t>キグ</t>
    </rPh>
    <rPh sb="17" eb="19">
      <t>テイシュツ</t>
    </rPh>
    <rPh sb="19" eb="21">
      <t>ヨウシ</t>
    </rPh>
    <rPh sb="22" eb="24">
      <t>キサイ</t>
    </rPh>
    <rPh sb="28" eb="30">
      <t>キグ</t>
    </rPh>
    <rPh sb="32" eb="34">
      <t>カツヨウ</t>
    </rPh>
    <rPh sb="36" eb="38">
      <t>チョウリ</t>
    </rPh>
    <phoneticPr fontId="2"/>
  </si>
  <si>
    <t>材料の重さ(g)×吸油率(%)/100=吸油量(g)</t>
    <phoneticPr fontId="2"/>
  </si>
  <si>
    <t>青果</t>
    <rPh sb="0" eb="2">
      <t>セイカ</t>
    </rPh>
    <phoneticPr fontId="2"/>
  </si>
  <si>
    <t>えのき茸</t>
    <rPh sb="3" eb="4">
      <t>タケ</t>
    </rPh>
    <phoneticPr fontId="2"/>
  </si>
  <si>
    <t>冷）鶏むね肉皮付き50g</t>
    <rPh sb="0" eb="1">
      <t>レイ</t>
    </rPh>
    <rPh sb="2" eb="3">
      <t>トリ</t>
    </rPh>
    <rPh sb="5" eb="6">
      <t>ニク</t>
    </rPh>
    <rPh sb="6" eb="8">
      <t>カワツ</t>
    </rPh>
    <phoneticPr fontId="2"/>
  </si>
  <si>
    <t>冷）鶏むね肉皮付き25g</t>
    <rPh sb="0" eb="1">
      <t>レイ</t>
    </rPh>
    <rPh sb="2" eb="3">
      <t>トリ</t>
    </rPh>
    <rPh sb="5" eb="6">
      <t>ニク</t>
    </rPh>
    <rPh sb="6" eb="8">
      <t>カワツ</t>
    </rPh>
    <phoneticPr fontId="2"/>
  </si>
  <si>
    <t>冷）鶏むね肉皮なし50g</t>
    <rPh sb="0" eb="1">
      <t>レイ</t>
    </rPh>
    <rPh sb="2" eb="3">
      <t>トリ</t>
    </rPh>
    <rPh sb="5" eb="6">
      <t>ニク</t>
    </rPh>
    <rPh sb="6" eb="7">
      <t>カワ</t>
    </rPh>
    <phoneticPr fontId="2"/>
  </si>
  <si>
    <t>冷）鶏むね肉こま</t>
    <rPh sb="0" eb="1">
      <t>レイ</t>
    </rPh>
    <rPh sb="2" eb="3">
      <t>トリ</t>
    </rPh>
    <rPh sb="5" eb="6">
      <t>ニク</t>
    </rPh>
    <phoneticPr fontId="2"/>
  </si>
  <si>
    <t>　使用する調理器具</t>
    <rPh sb="1" eb="3">
      <t>シヨウ</t>
    </rPh>
    <rPh sb="5" eb="9">
      <t>チョウリキグ</t>
    </rPh>
    <phoneticPr fontId="2"/>
  </si>
  <si>
    <t>　試作写真</t>
    <rPh sb="1" eb="3">
      <t>シサク</t>
    </rPh>
    <rPh sb="3" eb="5">
      <t>シャシン</t>
    </rPh>
    <phoneticPr fontId="2"/>
  </si>
  <si>
    <t>調理で使う調理器具を必要個数の数字もあわせてご記載ください。
なお、使用できる器具については、リスト内のものに限ります。
※スチームコンベクションオーブンの使用は不可。オーブンまたは蒸し器での代用をご検討ください。</t>
    <rPh sb="0" eb="2">
      <t>チョウリ</t>
    </rPh>
    <rPh sb="3" eb="4">
      <t>ツカ</t>
    </rPh>
    <rPh sb="5" eb="9">
      <t>チョウリキグ</t>
    </rPh>
    <rPh sb="10" eb="12">
      <t>ヒツヨウ</t>
    </rPh>
    <rPh sb="12" eb="14">
      <t>コスウ</t>
    </rPh>
    <rPh sb="15" eb="17">
      <t>スウジ</t>
    </rPh>
    <rPh sb="23" eb="25">
      <t>キサイ</t>
    </rPh>
    <rPh sb="34" eb="36">
      <t>シヨウ</t>
    </rPh>
    <rPh sb="39" eb="41">
      <t>キグ</t>
    </rPh>
    <rPh sb="50" eb="51">
      <t>ナイ</t>
    </rPh>
    <rPh sb="55" eb="56">
      <t>カギ</t>
    </rPh>
    <rPh sb="78" eb="80">
      <t>シヨウ</t>
    </rPh>
    <rPh sb="81" eb="83">
      <t>フカ</t>
    </rPh>
    <rPh sb="96" eb="98">
      <t>ダイヨウ</t>
    </rPh>
    <rPh sb="100" eb="102">
      <t>ケントウ</t>
    </rPh>
    <phoneticPr fontId="2"/>
  </si>
  <si>
    <r>
      <t xml:space="preserve">  持参可能器具 </t>
    </r>
    <r>
      <rPr>
        <sz val="12"/>
        <rFont val="游ゴシック"/>
        <family val="3"/>
        <charset val="128"/>
        <scheme val="minor"/>
      </rPr>
      <t xml:space="preserve"> </t>
    </r>
    <rPh sb="2" eb="4">
      <t>ジサン</t>
    </rPh>
    <rPh sb="4" eb="6">
      <t>カノウ</t>
    </rPh>
    <rPh sb="6" eb="8">
      <t>キグ</t>
    </rPh>
    <phoneticPr fontId="2"/>
  </si>
  <si>
    <t>中心温度計</t>
    <rPh sb="0" eb="5">
      <t>チュウシンオンドケイ</t>
    </rPh>
    <phoneticPr fontId="2"/>
  </si>
  <si>
    <t>型抜き</t>
    <rPh sb="0" eb="2">
      <t>カタヌ</t>
    </rPh>
    <phoneticPr fontId="2"/>
  </si>
  <si>
    <t>ミトン</t>
    <phoneticPr fontId="2"/>
  </si>
  <si>
    <t>※他に持込み希望器具がある場合、
　事前にお問い合わせください。</t>
    <rPh sb="1" eb="2">
      <t>ホカ</t>
    </rPh>
    <rPh sb="3" eb="5">
      <t>モチコ</t>
    </rPh>
    <rPh sb="6" eb="8">
      <t>キボウ</t>
    </rPh>
    <rPh sb="8" eb="10">
      <t>キグ</t>
    </rPh>
    <rPh sb="13" eb="15">
      <t>バアイ</t>
    </rPh>
    <rPh sb="18" eb="20">
      <t>ジゼン</t>
    </rPh>
    <rPh sb="22" eb="23">
      <t>ト</t>
    </rPh>
    <rPh sb="24" eb="25">
      <t>ア</t>
    </rPh>
    <phoneticPr fontId="2"/>
  </si>
  <si>
    <t>給食の鉄人®2023【PC入力用】</t>
    <rPh sb="0" eb="2">
      <t>キュウショク</t>
    </rPh>
    <rPh sb="3" eb="5">
      <t>テツジン</t>
    </rPh>
    <rPh sb="13" eb="16">
      <t>ニュウリョクヨウ</t>
    </rPh>
    <phoneticPr fontId="2"/>
  </si>
  <si>
    <r>
      <t>このたびは「給食の鉄人®</t>
    </r>
    <r>
      <rPr>
        <sz val="11"/>
        <color rgb="FFFF0000"/>
        <rFont val="游ゴシック"/>
        <family val="3"/>
        <charset val="128"/>
        <scheme val="minor"/>
      </rPr>
      <t xml:space="preserve"> </t>
    </r>
    <r>
      <rPr>
        <sz val="11"/>
        <rFont val="游ゴシック"/>
        <family val="3"/>
        <charset val="128"/>
        <scheme val="minor"/>
      </rPr>
      <t>2023</t>
    </r>
    <r>
      <rPr>
        <sz val="11"/>
        <color theme="1"/>
        <rFont val="游ゴシック"/>
        <family val="2"/>
        <charset val="128"/>
        <scheme val="minor"/>
      </rPr>
      <t>」のレシピ提出用紙をダウンロードいただきまして、誠にありがとうございます。
このシートをお読みになり、注意事項を踏まえ</t>
    </r>
    <r>
      <rPr>
        <sz val="11"/>
        <rFont val="游ゴシック"/>
        <family val="3"/>
        <charset val="128"/>
        <scheme val="minor"/>
      </rPr>
      <t>てレシピ提出用紙への</t>
    </r>
    <r>
      <rPr>
        <sz val="11"/>
        <color theme="1"/>
        <rFont val="游ゴシック"/>
        <family val="2"/>
        <charset val="128"/>
        <scheme val="minor"/>
      </rPr>
      <t>ご記入をお願いいたします。
なお、ご不明点につきましては大会サイトをご覧になるか、実行委員会事務局までお問い合わせをお願いいたします。</t>
    </r>
    <rPh sb="41" eb="42">
      <t>マコト</t>
    </rPh>
    <rPh sb="62" eb="63">
      <t>ヨ</t>
    </rPh>
    <rPh sb="68" eb="72">
      <t>チュウイジコウ</t>
    </rPh>
    <rPh sb="73" eb="74">
      <t>フ</t>
    </rPh>
    <rPh sb="80" eb="82">
      <t>テイシュツ</t>
    </rPh>
    <rPh sb="82" eb="84">
      <t>ヨウシ</t>
    </rPh>
    <rPh sb="87" eb="89">
      <t>キニュウ</t>
    </rPh>
    <rPh sb="91" eb="92">
      <t>ネガ</t>
    </rPh>
    <rPh sb="104" eb="107">
      <t>フメイテン</t>
    </rPh>
    <rPh sb="114" eb="116">
      <t>タイカイ</t>
    </rPh>
    <rPh sb="121" eb="122">
      <t>ラン</t>
    </rPh>
    <rPh sb="127" eb="135">
      <t>ジッコウイインカイジムキョク</t>
    </rPh>
    <rPh sb="138" eb="139">
      <t>ト</t>
    </rPh>
    <rPh sb="140" eb="141">
      <t>ア</t>
    </rPh>
    <rPh sb="145" eb="146">
      <t>ネガ</t>
    </rPh>
    <phoneticPr fontId="2"/>
  </si>
  <si>
    <t>■給食の鉄人®2023　大会使用可能調理器具リスト</t>
    <rPh sb="1" eb="3">
      <t>キュウショク</t>
    </rPh>
    <rPh sb="4" eb="6">
      <t>テツジン</t>
    </rPh>
    <rPh sb="12" eb="14">
      <t>タイカイ</t>
    </rPh>
    <rPh sb="14" eb="16">
      <t>シヨウ</t>
    </rPh>
    <rPh sb="16" eb="18">
      <t>カノウ</t>
    </rPh>
    <rPh sb="18" eb="20">
      <t>チョウリ</t>
    </rPh>
    <rPh sb="20" eb="22">
      <t>キグ</t>
    </rPh>
    <phoneticPr fontId="2"/>
  </si>
  <si>
    <r>
      <t>給食の鉄人®2023で使用可能な調理器具は、下</t>
    </r>
    <r>
      <rPr>
        <sz val="12"/>
        <rFont val="游ゴシック"/>
        <family val="3"/>
        <charset val="128"/>
        <scheme val="minor"/>
      </rPr>
      <t>記リストに記載の器具のみとさせていただきます。</t>
    </r>
    <r>
      <rPr>
        <u/>
        <sz val="12"/>
        <color rgb="FFFF0000"/>
        <rFont val="游ゴシック"/>
        <family val="3"/>
        <charset val="128"/>
        <scheme val="minor"/>
      </rPr>
      <t xml:space="preserve">
</t>
    </r>
    <r>
      <rPr>
        <sz val="12"/>
        <color theme="1"/>
        <rFont val="游ゴシック"/>
        <family val="3"/>
        <charset val="128"/>
        <scheme val="minor"/>
      </rPr>
      <t>なお、記載以外の小型調理器具（型抜き、中心温度計等）の持込みは、</t>
    </r>
    <r>
      <rPr>
        <sz val="12"/>
        <rFont val="游ゴシック"/>
        <family val="3"/>
        <charset val="128"/>
        <scheme val="minor"/>
      </rPr>
      <t>100食分の調</t>
    </r>
    <r>
      <rPr>
        <sz val="12"/>
        <color theme="1"/>
        <rFont val="游ゴシック"/>
        <family val="3"/>
        <charset val="128"/>
        <scheme val="minor"/>
      </rPr>
      <t>理を前提とする器具であれば使用を許可する場合がございますが、</t>
    </r>
    <r>
      <rPr>
        <b/>
        <u/>
        <sz val="12"/>
        <color rgb="FFFF0000"/>
        <rFont val="游ゴシック"/>
        <family val="3"/>
        <charset val="128"/>
        <scheme val="minor"/>
      </rPr>
      <t>事前審査が必須</t>
    </r>
    <r>
      <rPr>
        <sz val="12"/>
        <color theme="1"/>
        <rFont val="游ゴシック"/>
        <family val="3"/>
        <charset val="128"/>
        <scheme val="minor"/>
      </rPr>
      <t>となりますので、提出前に事務局までお問い合わせください。</t>
    </r>
    <rPh sb="0" eb="2">
      <t>キュウショク</t>
    </rPh>
    <rPh sb="3" eb="5">
      <t>テツジン</t>
    </rPh>
    <rPh sb="11" eb="13">
      <t>シヨウ</t>
    </rPh>
    <rPh sb="13" eb="15">
      <t>カノウ</t>
    </rPh>
    <rPh sb="16" eb="20">
      <t>チョウリキグ</t>
    </rPh>
    <rPh sb="22" eb="24">
      <t>カキ</t>
    </rPh>
    <rPh sb="28" eb="30">
      <t>キサイ</t>
    </rPh>
    <rPh sb="31" eb="33">
      <t>キグ</t>
    </rPh>
    <rPh sb="50" eb="52">
      <t>キサイ</t>
    </rPh>
    <rPh sb="52" eb="54">
      <t>イガイ</t>
    </rPh>
    <rPh sb="55" eb="57">
      <t>コガタ</t>
    </rPh>
    <rPh sb="57" eb="61">
      <t>チョウリキグ</t>
    </rPh>
    <rPh sb="62" eb="64">
      <t>カタヌ</t>
    </rPh>
    <rPh sb="66" eb="71">
      <t>チュウシンオンドケイ</t>
    </rPh>
    <rPh sb="71" eb="72">
      <t>ナド</t>
    </rPh>
    <rPh sb="74" eb="76">
      <t>モチコ</t>
    </rPh>
    <rPh sb="85" eb="87">
      <t>チョウリ</t>
    </rPh>
    <rPh sb="88" eb="90">
      <t>ゼンテイ</t>
    </rPh>
    <rPh sb="93" eb="95">
      <t>キグ</t>
    </rPh>
    <rPh sb="99" eb="101">
      <t>シヨウ</t>
    </rPh>
    <rPh sb="102" eb="104">
      <t>キョカ</t>
    </rPh>
    <rPh sb="106" eb="108">
      <t>バアイ</t>
    </rPh>
    <rPh sb="116" eb="118">
      <t>ジゼン</t>
    </rPh>
    <rPh sb="118" eb="120">
      <t>シンサ</t>
    </rPh>
    <rPh sb="121" eb="123">
      <t>ヒッス</t>
    </rPh>
    <rPh sb="131" eb="133">
      <t>テイシュツ</t>
    </rPh>
    <rPh sb="133" eb="134">
      <t>マエ</t>
    </rPh>
    <rPh sb="135" eb="138">
      <t>ジムキョク</t>
    </rPh>
    <rPh sb="141" eb="142">
      <t>ト</t>
    </rPh>
    <rPh sb="143" eb="144">
      <t>ア</t>
    </rPh>
    <phoneticPr fontId="2"/>
  </si>
  <si>
    <t>【給食の鉄人®2023】レシピ提出用紙</t>
    <rPh sb="14" eb="16">
      <t>テイシュツ</t>
    </rPh>
    <rPh sb="16" eb="18">
      <t>ヨウシ</t>
    </rPh>
    <phoneticPr fontId="3"/>
  </si>
  <si>
    <t>〒103-0028</t>
    <phoneticPr fontId="2"/>
  </si>
  <si>
    <t>東京都中央区八重洲1丁目5番地15号　田中八重洲ビル6階</t>
    <rPh sb="0" eb="3">
      <t>トウキョウト</t>
    </rPh>
    <rPh sb="3" eb="6">
      <t>チュウオウク</t>
    </rPh>
    <rPh sb="6" eb="9">
      <t>ヤエス</t>
    </rPh>
    <rPh sb="10" eb="12">
      <t>チョウメ</t>
    </rPh>
    <rPh sb="13" eb="14">
      <t>バン</t>
    </rPh>
    <rPh sb="14" eb="15">
      <t>チ</t>
    </rPh>
    <rPh sb="17" eb="18">
      <t>ゴウ</t>
    </rPh>
    <rPh sb="19" eb="24">
      <t>タナカヤエス</t>
    </rPh>
    <rPh sb="27" eb="28">
      <t>カイ</t>
    </rPh>
    <phoneticPr fontId="2"/>
  </si>
  <si>
    <t>0120-301-237</t>
    <phoneticPr fontId="2"/>
  </si>
  <si>
    <r>
      <t>例）鶏もも肉（生）</t>
    </r>
    <r>
      <rPr>
        <b/>
        <sz val="14"/>
        <color rgb="FF000000"/>
        <rFont val="Calibri"/>
        <family val="2"/>
      </rPr>
      <t>40g</t>
    </r>
    <r>
      <rPr>
        <b/>
        <sz val="14"/>
        <color rgb="FF000000"/>
        <rFont val="游ゴシック"/>
        <family val="3"/>
        <charset val="128"/>
        <scheme val="minor"/>
      </rPr>
      <t>を素揚げにし、吸油率を</t>
    </r>
    <r>
      <rPr>
        <b/>
        <sz val="14"/>
        <color rgb="FF000000"/>
        <rFont val="Calibri"/>
        <family val="2"/>
      </rPr>
      <t>5%</t>
    </r>
    <r>
      <rPr>
        <b/>
        <sz val="14"/>
        <color rgb="FF000000"/>
        <rFont val="游ゴシック"/>
        <family val="3"/>
        <charset val="128"/>
        <scheme val="minor"/>
      </rPr>
      <t>とする場合</t>
    </r>
    <r>
      <rPr>
        <b/>
        <sz val="11"/>
        <color rgb="FF000000"/>
        <rFont val="游ゴシック"/>
        <family val="3"/>
        <charset val="128"/>
        <scheme val="minor"/>
      </rPr>
      <t>　・・・　</t>
    </r>
    <r>
      <rPr>
        <b/>
        <sz val="14"/>
        <color rgb="FF000000"/>
        <rFont val="游ゴシック"/>
        <family val="2"/>
        <scheme val="minor"/>
      </rPr>
      <t>40(g)</t>
    </r>
    <r>
      <rPr>
        <b/>
        <sz val="14"/>
        <color rgb="FF000000"/>
        <rFont val="游ゴシック"/>
        <family val="3"/>
        <charset val="128"/>
        <scheme val="minor"/>
      </rPr>
      <t>×</t>
    </r>
    <r>
      <rPr>
        <b/>
        <sz val="14"/>
        <color rgb="FF000000"/>
        <rFont val="游ゴシック"/>
        <family val="2"/>
        <scheme val="minor"/>
      </rPr>
      <t>5(</t>
    </r>
    <r>
      <rPr>
        <b/>
        <sz val="14"/>
        <color rgb="FF000000"/>
        <rFont val="游ゴシック"/>
        <family val="3"/>
        <charset val="128"/>
        <scheme val="minor"/>
      </rPr>
      <t>％</t>
    </r>
    <r>
      <rPr>
        <b/>
        <sz val="14"/>
        <color rgb="FF000000"/>
        <rFont val="游ゴシック"/>
        <family val="2"/>
        <scheme val="minor"/>
      </rPr>
      <t>)/100</t>
    </r>
    <r>
      <rPr>
        <b/>
        <sz val="14"/>
        <color rgb="FF000000"/>
        <rFont val="游ゴシック"/>
        <family val="3"/>
        <charset val="128"/>
        <scheme val="minor"/>
      </rPr>
      <t>＝</t>
    </r>
    <r>
      <rPr>
        <b/>
        <sz val="14"/>
        <color rgb="FF000000"/>
        <rFont val="游ゴシック"/>
        <family val="2"/>
        <scheme val="minor"/>
      </rPr>
      <t>2(g)</t>
    </r>
    <phoneticPr fontId="2"/>
  </si>
  <si>
    <t>◆2023年度_レシピ提出用紙</t>
  </si>
  <si>
    <t>◆大会使用可能調理器具リスト</t>
  </si>
  <si>
    <t>◆大会使用食材リスト</t>
  </si>
  <si>
    <t>試作写真について</t>
    <phoneticPr fontId="2"/>
  </si>
  <si>
    <t>選んだ大豆製品の種類</t>
    <rPh sb="0" eb="1">
      <t>エラ</t>
    </rPh>
    <rPh sb="3" eb="7">
      <t>ダイズセイヒン</t>
    </rPh>
    <rPh sb="8" eb="10">
      <t>シュルイ</t>
    </rPh>
    <phoneticPr fontId="2"/>
  </si>
  <si>
    <t>【試作写真について】</t>
    <rPh sb="1" eb="3">
      <t>シサク</t>
    </rPh>
    <rPh sb="3" eb="5">
      <t>シャシン</t>
    </rPh>
    <phoneticPr fontId="2"/>
  </si>
  <si>
    <t>このシートの右隣のタブにあります。</t>
    <rPh sb="6" eb="7">
      <t>ミギ</t>
    </rPh>
    <rPh sb="7" eb="8">
      <t>ドナ</t>
    </rPh>
    <phoneticPr fontId="2"/>
  </si>
  <si>
    <t>①食材リストから使用する食材を検索し、リスト左端にある食品コードを入力します。
②コード入力により材料名が自動入力されます。
③1人分使用量を入力すると、1人分材料費が自動計算されます。
※使用量はg（グラム）にて、数値のみを入力してください。</t>
    <rPh sb="1" eb="3">
      <t>ショクザイ</t>
    </rPh>
    <rPh sb="8" eb="10">
      <t>シヨウ</t>
    </rPh>
    <rPh sb="12" eb="14">
      <t>ショクザイ</t>
    </rPh>
    <rPh sb="15" eb="17">
      <t>ケンサク</t>
    </rPh>
    <rPh sb="22" eb="24">
      <t>ヒダリハシ</t>
    </rPh>
    <rPh sb="27" eb="29">
      <t>ショクヒン</t>
    </rPh>
    <rPh sb="33" eb="35">
      <t>ニュウリョク</t>
    </rPh>
    <rPh sb="44" eb="46">
      <t>ニュウリョク</t>
    </rPh>
    <rPh sb="49" eb="52">
      <t>ザイリョウメイ</t>
    </rPh>
    <rPh sb="53" eb="55">
      <t>ジドウ</t>
    </rPh>
    <rPh sb="65" eb="67">
      <t>ニンブン</t>
    </rPh>
    <rPh sb="67" eb="70">
      <t>シヨウリョウ</t>
    </rPh>
    <rPh sb="71" eb="73">
      <t>ニュウリョク</t>
    </rPh>
    <rPh sb="78" eb="80">
      <t>ニンブン</t>
    </rPh>
    <rPh sb="80" eb="83">
      <t>ザイリョウヒ</t>
    </rPh>
    <rPh sb="84" eb="86">
      <t>ジドウ</t>
    </rPh>
    <rPh sb="86" eb="88">
      <t>ケイサン</t>
    </rPh>
    <rPh sb="95" eb="98">
      <t>シヨウリョウ</t>
    </rPh>
    <rPh sb="108" eb="110">
      <t>スウチ</t>
    </rPh>
    <rPh sb="113" eb="115">
      <t>ニュウリョク</t>
    </rPh>
    <phoneticPr fontId="2"/>
  </si>
  <si>
    <r>
      <t xml:space="preserve">1人分材料費の合計額が自動入力されます。※リストにない調味料を除く
</t>
    </r>
    <r>
      <rPr>
        <sz val="11"/>
        <rFont val="游ゴシック"/>
        <family val="3"/>
        <charset val="128"/>
        <scheme val="minor"/>
      </rPr>
      <t>110円を超えると、エラー（金額オーバー）表示されます。
なお、小数点は切り捨てとし、110.9円までとします。</t>
    </r>
    <rPh sb="1" eb="2">
      <t>ニン</t>
    </rPh>
    <rPh sb="2" eb="3">
      <t>ブン</t>
    </rPh>
    <rPh sb="3" eb="6">
      <t>ザイリョウヒ</t>
    </rPh>
    <rPh sb="7" eb="10">
      <t>ゴウケイガク</t>
    </rPh>
    <rPh sb="11" eb="15">
      <t>ジドウニュウリョク</t>
    </rPh>
    <rPh sb="27" eb="30">
      <t>チョウミリョウ</t>
    </rPh>
    <rPh sb="31" eb="32">
      <t>ノゾ</t>
    </rPh>
    <rPh sb="37" eb="38">
      <t>エン</t>
    </rPh>
    <rPh sb="39" eb="40">
      <t>コ</t>
    </rPh>
    <rPh sb="48" eb="50">
      <t>キンガク</t>
    </rPh>
    <rPh sb="55" eb="57">
      <t>ヒョウジ</t>
    </rPh>
    <rPh sb="66" eb="69">
      <t>ショウスウテン</t>
    </rPh>
    <rPh sb="70" eb="71">
      <t>キ</t>
    </rPh>
    <rPh sb="72" eb="73">
      <t>ス</t>
    </rPh>
    <rPh sb="82" eb="83">
      <t>エン</t>
    </rPh>
    <phoneticPr fontId="2"/>
  </si>
  <si>
    <t>調理の手順を分かりやすくご説明ください。</t>
    <rPh sb="0" eb="2">
      <t>チョウリ</t>
    </rPh>
    <rPh sb="3" eb="5">
      <t>テジュン</t>
    </rPh>
    <rPh sb="6" eb="7">
      <t>ワ</t>
    </rPh>
    <rPh sb="13" eb="15">
      <t>セツメイ</t>
    </rPh>
    <phoneticPr fontId="2"/>
  </si>
  <si>
    <t>レシピのポイント、食品ロスを減らすための工夫、大量調理のためのコツなど、レシピの魅力をアピールしてください。</t>
    <rPh sb="9" eb="11">
      <t>ショクヒン</t>
    </rPh>
    <rPh sb="14" eb="15">
      <t>ヘ</t>
    </rPh>
    <rPh sb="20" eb="22">
      <t>クフウ</t>
    </rPh>
    <rPh sb="23" eb="25">
      <t>タイリョウ</t>
    </rPh>
    <rPh sb="25" eb="27">
      <t>チョウリ</t>
    </rPh>
    <rPh sb="40" eb="42">
      <t>ミリョク</t>
    </rPh>
    <phoneticPr fontId="2"/>
  </si>
  <si>
    <t>チェック項目は確認の上、プルダウンでチェックを選択してください。
Excelシートの黄色部分は自動入力欄です。</t>
    <rPh sb="4" eb="6">
      <t>コウモク</t>
    </rPh>
    <rPh sb="7" eb="9">
      <t>カクニン</t>
    </rPh>
    <rPh sb="10" eb="11">
      <t>ウエ</t>
    </rPh>
    <rPh sb="23" eb="25">
      <t>センタク</t>
    </rPh>
    <phoneticPr fontId="2"/>
  </si>
  <si>
    <t>◇1食分の分量がわかる写真を撮影してください。</t>
    <rPh sb="2" eb="4">
      <t>ショクブン</t>
    </rPh>
    <rPh sb="5" eb="7">
      <t>ブンリョウ</t>
    </rPh>
    <rPh sb="11" eb="13">
      <t>シャシン</t>
    </rPh>
    <rPh sb="14" eb="16">
      <t>サツエイ</t>
    </rPh>
    <phoneticPr fontId="2"/>
  </si>
  <si>
    <t>◇斜め上から、作品の全体が見えるように撮影してください。</t>
    <rPh sb="1" eb="2">
      <t>ナナ</t>
    </rPh>
    <rPh sb="3" eb="4">
      <t>ウエ</t>
    </rPh>
    <rPh sb="7" eb="9">
      <t>サクヒン</t>
    </rPh>
    <rPh sb="10" eb="12">
      <t>ゼンタイ</t>
    </rPh>
    <rPh sb="13" eb="14">
      <t>ミ</t>
    </rPh>
    <rPh sb="19" eb="21">
      <t>サツエイ</t>
    </rPh>
    <phoneticPr fontId="2"/>
  </si>
  <si>
    <t>◇提出用紙を郵送する場合は、写真を所定の位置にしっかり貼り付けてください。</t>
    <rPh sb="1" eb="5">
      <t>テイシュツヨウシ</t>
    </rPh>
    <rPh sb="6" eb="8">
      <t>ユウソウ</t>
    </rPh>
    <rPh sb="10" eb="12">
      <t>バアイ</t>
    </rPh>
    <rPh sb="14" eb="16">
      <t>シャシン</t>
    </rPh>
    <rPh sb="17" eb="19">
      <t>ショテイ</t>
    </rPh>
    <rPh sb="20" eb="22">
      <t>イチ</t>
    </rPh>
    <rPh sb="27" eb="28">
      <t>ハ</t>
    </rPh>
    <rPh sb="29" eb="30">
      <t>ツ</t>
    </rPh>
    <phoneticPr fontId="2"/>
  </si>
  <si>
    <t>　レシピ提出用紙と写真データの双方をアップロードしてください。</t>
    <rPh sb="4" eb="6">
      <t>テイシュツ</t>
    </rPh>
    <phoneticPr fontId="2"/>
  </si>
  <si>
    <t>◇採点項目の「彩り」は写真での評価になるため、色彩がわかりやすいよう明るい場所で撮影ください。</t>
    <rPh sb="1" eb="3">
      <t>サイテン</t>
    </rPh>
    <rPh sb="3" eb="5">
      <t>コウモク</t>
    </rPh>
    <rPh sb="7" eb="8">
      <t>アヤ</t>
    </rPh>
    <rPh sb="11" eb="13">
      <t>シャシン</t>
    </rPh>
    <rPh sb="15" eb="17">
      <t>ヒョウカ</t>
    </rPh>
    <rPh sb="23" eb="25">
      <t>シキサイ</t>
    </rPh>
    <rPh sb="34" eb="35">
      <t>アカ</t>
    </rPh>
    <rPh sb="37" eb="39">
      <t>バショ</t>
    </rPh>
    <rPh sb="40" eb="42">
      <t>サツエイ</t>
    </rPh>
    <phoneticPr fontId="2"/>
  </si>
  <si>
    <t>info@educe-shokuiku.jp</t>
    <phoneticPr fontId="2"/>
  </si>
  <si>
    <t>◆配慮が必要な食材リスト・よくある質問</t>
  </si>
  <si>
    <r>
      <t>に必要事項をご記入後、</t>
    </r>
    <r>
      <rPr>
        <sz val="11"/>
        <rFont val="游ゴシック"/>
        <family val="3"/>
        <charset val="128"/>
        <scheme val="minor"/>
      </rPr>
      <t>①～③のいずれかの方法で応募してください。</t>
    </r>
    <rPh sb="1" eb="5">
      <t>ヒツヨウジコウ</t>
    </rPh>
    <rPh sb="7" eb="9">
      <t>キニュウ</t>
    </rPh>
    <rPh sb="9" eb="10">
      <t>ゴ</t>
    </rPh>
    <rPh sb="20" eb="22">
      <t>ホウホウ</t>
    </rPh>
    <rPh sb="23" eb="25">
      <t>オウボ</t>
    </rPh>
    <phoneticPr fontId="2"/>
  </si>
  <si>
    <t>　メールで送信する場合も、レシピ提出用紙と写真データの双方を添付してください。</t>
    <rPh sb="5" eb="7">
      <t>ソウシン</t>
    </rPh>
    <rPh sb="9" eb="11">
      <t>バアイ</t>
    </rPh>
    <rPh sb="16" eb="18">
      <t>テイシュツ</t>
    </rPh>
    <rPh sb="18" eb="20">
      <t>ヨウシ</t>
    </rPh>
    <rPh sb="21" eb="23">
      <t>シャシン</t>
    </rPh>
    <rPh sb="27" eb="29">
      <t>ソウホウ</t>
    </rPh>
    <rPh sb="30" eb="32">
      <t>テンプ</t>
    </rPh>
    <phoneticPr fontId="2"/>
  </si>
  <si>
    <r>
      <t>◇写真のファイル名は「</t>
    </r>
    <r>
      <rPr>
        <b/>
        <sz val="11"/>
        <color theme="1"/>
        <rFont val="游ゴシック"/>
        <family val="3"/>
        <charset val="128"/>
        <scheme val="minor"/>
      </rPr>
      <t>園名_レシピ名</t>
    </r>
    <r>
      <rPr>
        <sz val="11"/>
        <color theme="1"/>
        <rFont val="游ゴシック"/>
        <family val="2"/>
        <charset val="128"/>
        <scheme val="minor"/>
      </rPr>
      <t>」としてください。</t>
    </r>
    <rPh sb="1" eb="3">
      <t>シャシン</t>
    </rPh>
    <rPh sb="8" eb="9">
      <t>メイ</t>
    </rPh>
    <rPh sb="11" eb="12">
      <t>エン</t>
    </rPh>
    <rPh sb="12" eb="13">
      <t>メイ</t>
    </rPh>
    <rPh sb="17" eb="18">
      <t>メイ</t>
    </rPh>
    <phoneticPr fontId="2"/>
  </si>
  <si>
    <t>商品番号</t>
    <rPh sb="0" eb="2">
      <t>ショウヒン</t>
    </rPh>
    <rPh sb="2" eb="4">
      <t>バンゴウ</t>
    </rPh>
    <phoneticPr fontId="2"/>
  </si>
  <si>
    <t>糸みつば</t>
    <phoneticPr fontId="3"/>
  </si>
  <si>
    <t>大葉（10枚）</t>
    <phoneticPr fontId="3"/>
  </si>
  <si>
    <t>貝割れ大根</t>
    <phoneticPr fontId="3"/>
  </si>
  <si>
    <t>かぶ（葉なし）</t>
    <phoneticPr fontId="2"/>
  </si>
  <si>
    <t>南瓜</t>
    <phoneticPr fontId="2"/>
  </si>
  <si>
    <t>キャベツ</t>
    <phoneticPr fontId="2"/>
  </si>
  <si>
    <t>きゅうり</t>
    <phoneticPr fontId="2"/>
  </si>
  <si>
    <t>ごぼう</t>
    <phoneticPr fontId="2"/>
  </si>
  <si>
    <t>小松菜</t>
    <phoneticPr fontId="3"/>
  </si>
  <si>
    <t>さつま芋</t>
    <phoneticPr fontId="2"/>
  </si>
  <si>
    <t>里芋</t>
    <phoneticPr fontId="2"/>
  </si>
  <si>
    <t>さやいんげん</t>
    <phoneticPr fontId="2"/>
  </si>
  <si>
    <t>さやえんどう</t>
    <phoneticPr fontId="2"/>
  </si>
  <si>
    <t>しめじ</t>
    <phoneticPr fontId="2"/>
  </si>
  <si>
    <t>じゃが芋</t>
    <phoneticPr fontId="2"/>
  </si>
  <si>
    <t>セロリー</t>
    <phoneticPr fontId="2"/>
  </si>
  <si>
    <t>大根</t>
    <phoneticPr fontId="2"/>
  </si>
  <si>
    <t>チンゲン菜</t>
    <phoneticPr fontId="3"/>
  </si>
  <si>
    <t>トマト</t>
    <phoneticPr fontId="3"/>
  </si>
  <si>
    <t>なめこ</t>
    <phoneticPr fontId="2"/>
  </si>
  <si>
    <t>人参</t>
    <phoneticPr fontId="2"/>
  </si>
  <si>
    <t>にんにく</t>
    <phoneticPr fontId="3"/>
  </si>
  <si>
    <t>白菜</t>
    <phoneticPr fontId="2"/>
  </si>
  <si>
    <t>パセリ</t>
    <phoneticPr fontId="3"/>
  </si>
  <si>
    <t>万能ねぎ</t>
    <phoneticPr fontId="3"/>
  </si>
  <si>
    <t>ピーマン</t>
    <phoneticPr fontId="2"/>
  </si>
  <si>
    <t>ブロッコリー</t>
    <phoneticPr fontId="2"/>
  </si>
  <si>
    <t>ほうれん草</t>
    <phoneticPr fontId="3"/>
  </si>
  <si>
    <t>まいたけ</t>
    <phoneticPr fontId="2"/>
  </si>
  <si>
    <t>水菜</t>
    <phoneticPr fontId="3"/>
  </si>
  <si>
    <t>もやし</t>
    <phoneticPr fontId="3"/>
  </si>
  <si>
    <t>レタス</t>
    <phoneticPr fontId="2"/>
  </si>
  <si>
    <t>れんこん</t>
    <phoneticPr fontId="2"/>
  </si>
  <si>
    <t>オレンジ</t>
    <phoneticPr fontId="2"/>
  </si>
  <si>
    <t>グレープフルーツ（赤）</t>
    <phoneticPr fontId="2"/>
  </si>
  <si>
    <t>グレープフルーツ（白）</t>
    <phoneticPr fontId="2"/>
  </si>
  <si>
    <t>ロールパン（6個）</t>
    <phoneticPr fontId="3"/>
  </si>
  <si>
    <t>薄皮チョコパン（4個）</t>
    <phoneticPr fontId="2"/>
  </si>
  <si>
    <t>薄皮クリームパン（4個）</t>
    <phoneticPr fontId="2"/>
  </si>
  <si>
    <t>冷）丸カップ納豆ひきわり30g×10P</t>
    <phoneticPr fontId="2"/>
  </si>
  <si>
    <t>冷）丸カップ納豆30g×10P</t>
    <phoneticPr fontId="2"/>
  </si>
  <si>
    <t>絹生揚げ120g×2枚</t>
    <phoneticPr fontId="3"/>
  </si>
  <si>
    <t>冷)  骨なし赤魚(アラスカメヌケ）50g×10</t>
    <rPh sb="7" eb="9">
      <t>アカウオ</t>
    </rPh>
    <phoneticPr fontId="3"/>
  </si>
  <si>
    <t>マヨネーズタイプ</t>
    <phoneticPr fontId="3"/>
  </si>
  <si>
    <t>野菜ブイヨン</t>
    <rPh sb="0" eb="2">
      <t>ヤサイ</t>
    </rPh>
    <phoneticPr fontId="2"/>
  </si>
  <si>
    <r>
      <t>Q.「食材リストにない調味料」とはどのようなものを指しますか？
A.八丁味噌や旭ポン酢等の地域特有の調味料のことを指します。 ただし、幼稚園、保育所、
　認定こども園などで使用できる調味料（醤油・砂糖・塩・酢・味噌・酒）のみとします。
Q.「食材リストにない調味料」を使用した場合、価格はどのように算出すればいいですか？
A.購入価格、使用量を基に計算し、1人分の材料費を算出してください。
Q.応募用紙に作り方を書きますが、実際に厨房で行う作業工程を記載するのでしょうか？
A.普段の業務で作るとしたらを考え、時間内に提供できる作り方を記載してください。</t>
    </r>
    <r>
      <rPr>
        <b/>
        <sz val="11"/>
        <rFont val="游ゴシック"/>
        <family val="3"/>
        <charset val="128"/>
        <scheme val="minor"/>
      </rPr>
      <t xml:space="preserve">
</t>
    </r>
    <r>
      <rPr>
        <sz val="11"/>
        <rFont val="游ゴシック"/>
        <family val="3"/>
        <charset val="128"/>
        <scheme val="minor"/>
      </rPr>
      <t xml:space="preserve">
Q.「３歳以上児の給食主菜」のレシピとありますが、どのようなポイントに気を付ければよいですか？
A.３歳以上児の分量や形態（固さや大きさ）を考慮して、レシピ作成してください。
Q.1人分の材料費の1円未満は、四捨五入で計算するのでしょうか？
A.1円未満は切り捨てて算出してください。
Q.1人分の使用量は、どこまで細かく記載すればよいでしょうか？
A.可能な食材は、0.01（100分の1）ｇまで記載してください。
Q.揚げ物調理をする場合、レシピ内の油の使用はどのように記載すればよいでしょうか？
A.揚げ物1個あたりの吸油率を計算して記載してください。　参考）吸油率計算シート</t>
    </r>
    <rPh sb="215" eb="217">
      <t>ジッサイ</t>
    </rPh>
    <rPh sb="218" eb="220">
      <t>チュウボウ</t>
    </rPh>
    <rPh sb="221" eb="222">
      <t>オコナ</t>
    </rPh>
    <rPh sb="223" eb="227">
      <t>サギョウコウテイ</t>
    </rPh>
    <rPh sb="228" eb="230">
      <t>キサイ</t>
    </rPh>
    <rPh sb="242" eb="244">
      <t>フダン</t>
    </rPh>
    <rPh sb="245" eb="247">
      <t>ギョウム</t>
    </rPh>
    <rPh sb="248" eb="249">
      <t>ツク</t>
    </rPh>
    <rPh sb="255" eb="256">
      <t>カンガ</t>
    </rPh>
    <rPh sb="258" eb="260">
      <t>ジカン</t>
    </rPh>
    <rPh sb="260" eb="261">
      <t>ナイ</t>
    </rPh>
    <rPh sb="262" eb="264">
      <t>テイキョウ</t>
    </rPh>
    <rPh sb="267" eb="268">
      <t>ツク</t>
    </rPh>
    <rPh sb="269" eb="270">
      <t>カタ</t>
    </rPh>
    <rPh sb="271" eb="273">
      <t>キサイ</t>
    </rPh>
    <rPh sb="286" eb="287">
      <t>サイ</t>
    </rPh>
    <rPh sb="287" eb="290">
      <t>イジョウジ</t>
    </rPh>
    <rPh sb="333" eb="334">
      <t>サイ</t>
    </rPh>
    <rPh sb="334" eb="337">
      <t>イジョウジ</t>
    </rPh>
    <rPh sb="496" eb="497">
      <t>ア</t>
    </rPh>
    <rPh sb="498" eb="499">
      <t>モノ</t>
    </rPh>
    <rPh sb="499" eb="501">
      <t>チョウリ</t>
    </rPh>
    <rPh sb="504" eb="506">
      <t>バアイ</t>
    </rPh>
    <rPh sb="510" eb="511">
      <t>ナイ</t>
    </rPh>
    <rPh sb="512" eb="513">
      <t>アブラ</t>
    </rPh>
    <rPh sb="514" eb="516">
      <t>シヨウ</t>
    </rPh>
    <rPh sb="522" eb="524">
      <t>キサイ</t>
    </rPh>
    <rPh sb="538" eb="539">
      <t>ア</t>
    </rPh>
    <rPh sb="540" eb="541">
      <t>モノ</t>
    </rPh>
    <rPh sb="542" eb="543">
      <t>コ</t>
    </rPh>
    <rPh sb="547" eb="550">
      <t>キュウユリツ</t>
    </rPh>
    <rPh sb="551" eb="553">
      <t>ケイサン</t>
    </rPh>
    <rPh sb="555" eb="557">
      <t>キサイ</t>
    </rPh>
    <rPh sb="565" eb="567">
      <t>サンコウ</t>
    </rPh>
    <rPh sb="568" eb="571">
      <t>キュウユリツ</t>
    </rPh>
    <rPh sb="571" eb="573">
      <t>ケイサン</t>
    </rPh>
    <phoneticPr fontId="2"/>
  </si>
  <si>
    <t>吸油量の計算方法について</t>
    <rPh sb="0" eb="2">
      <t>キュウユ</t>
    </rPh>
    <rPh sb="2" eb="3">
      <t>リョウ</t>
    </rPh>
    <rPh sb="4" eb="6">
      <t>ケイサン</t>
    </rPh>
    <rPh sb="6" eb="8">
      <t>ホウホウ</t>
    </rPh>
    <phoneticPr fontId="2"/>
  </si>
  <si>
    <t>◆吸油量計算</t>
  </si>
  <si>
    <t>選んだ大豆・大豆製品の種類</t>
    <rPh sb="0" eb="1">
      <t>エラ</t>
    </rPh>
    <rPh sb="3" eb="5">
      <t>ダイズ</t>
    </rPh>
    <rPh sb="6" eb="10">
      <t>ダイズセイヒン</t>
    </rPh>
    <rPh sb="11" eb="13">
      <t>シュルイ</t>
    </rPh>
    <phoneticPr fontId="2"/>
  </si>
  <si>
    <t>水煮大豆</t>
    <rPh sb="0" eb="2">
      <t>ミズニ</t>
    </rPh>
    <rPh sb="2" eb="4">
      <t>ダイズ</t>
    </rPh>
    <phoneticPr fontId="2"/>
  </si>
  <si>
    <t>木綿豆腐</t>
    <rPh sb="0" eb="4">
      <t>モメンドウフ</t>
    </rPh>
    <phoneticPr fontId="2"/>
  </si>
  <si>
    <t>絹ごし豆腐</t>
    <rPh sb="0" eb="1">
      <t>キヌ</t>
    </rPh>
    <rPh sb="3" eb="5">
      <t>ドウフ</t>
    </rPh>
    <phoneticPr fontId="2"/>
  </si>
  <si>
    <t>油揚げ</t>
    <rPh sb="0" eb="2">
      <t>アブラア</t>
    </rPh>
    <phoneticPr fontId="2"/>
  </si>
  <si>
    <t>厚揚げ</t>
    <rPh sb="0" eb="2">
      <t>アツア</t>
    </rPh>
    <phoneticPr fontId="2"/>
  </si>
  <si>
    <t>納豆</t>
    <rPh sb="0" eb="2">
      <t>ナットウ</t>
    </rPh>
    <phoneticPr fontId="2"/>
  </si>
  <si>
    <t>おから</t>
    <phoneticPr fontId="2"/>
  </si>
  <si>
    <t>高野豆腐</t>
    <rPh sb="0" eb="4">
      <t>コウヤドウフ</t>
    </rPh>
    <phoneticPr fontId="2"/>
  </si>
  <si>
    <t>大豆・大豆製品</t>
    <rPh sb="0" eb="2">
      <t>ダイズ</t>
    </rPh>
    <rPh sb="3" eb="7">
      <t>ダイズセイヒン</t>
    </rPh>
    <phoneticPr fontId="2"/>
  </si>
  <si>
    <t>焼き豆腐</t>
    <rPh sb="0" eb="1">
      <t>ヤ</t>
    </rPh>
    <rPh sb="2" eb="4">
      <t>トウフ</t>
    </rPh>
    <phoneticPr fontId="2"/>
  </si>
  <si>
    <t>給食の鉄人®　実行委員会事務局　宛</t>
    <rPh sb="0" eb="2">
      <t>キュウショク</t>
    </rPh>
    <rPh sb="3" eb="5">
      <t>テツジン</t>
    </rPh>
    <rPh sb="7" eb="15">
      <t>ジッコウイインカイジムキョク</t>
    </rPh>
    <rPh sb="16" eb="17">
      <t>アテ</t>
    </rPh>
    <phoneticPr fontId="2"/>
  </si>
  <si>
    <t>給食の鉄人®　実行委員会事務局</t>
    <rPh sb="0" eb="2">
      <t>キュウショク</t>
    </rPh>
    <rPh sb="3" eb="5">
      <t>テツジン</t>
    </rPh>
    <rPh sb="7" eb="15">
      <t>ジッコウイインカイジムキョク</t>
    </rPh>
    <phoneticPr fontId="2"/>
  </si>
  <si>
    <t>青果</t>
    <rPh sb="0" eb="1">
      <t>アオ</t>
    </rPh>
    <phoneticPr fontId="3"/>
  </si>
  <si>
    <t>　※googleアカウントをお持ちでない方は、フォームに必要事項を入力後、</t>
    <rPh sb="15" eb="16">
      <t>モ</t>
    </rPh>
    <rPh sb="20" eb="21">
      <t>カタ</t>
    </rPh>
    <rPh sb="28" eb="30">
      <t>ヒツヨウ</t>
    </rPh>
    <rPh sb="30" eb="32">
      <t>ジコウ</t>
    </rPh>
    <rPh sb="33" eb="35">
      <t>ニュウリョク</t>
    </rPh>
    <rPh sb="35" eb="36">
      <t>ゴ</t>
    </rPh>
    <phoneticPr fontId="2"/>
  </si>
  <si>
    <t>　　フォームに記載されているメールアドレスまでレシピ提出用紙を送付してください。</t>
    <phoneticPr fontId="2"/>
  </si>
  <si>
    <t>①大会公式サイト内の応募用フォームに必要事項を入力し、レシピ提出用紙をアップロード</t>
    <rPh sb="1" eb="5">
      <t>タイカイコウシキ</t>
    </rPh>
    <rPh sb="8" eb="9">
      <t>ナイ</t>
    </rPh>
    <rPh sb="10" eb="12">
      <t>オウボ</t>
    </rPh>
    <rPh sb="12" eb="13">
      <t>ヨウ</t>
    </rPh>
    <rPh sb="18" eb="20">
      <t>ヒツヨウ</t>
    </rPh>
    <rPh sb="20" eb="22">
      <t>ジコウ</t>
    </rPh>
    <rPh sb="23" eb="25">
      <t>ニュウリョク</t>
    </rPh>
    <rPh sb="30" eb="32">
      <t>テイシュツ</t>
    </rPh>
    <rPh sb="32" eb="34">
      <t>ヨウシ</t>
    </rPh>
    <phoneticPr fontId="2"/>
  </si>
  <si>
    <t>　レターパックにて締切日必着でお送りください。</t>
    <rPh sb="9" eb="11">
      <t>シメキリ</t>
    </rPh>
    <rPh sb="11" eb="12">
      <t>ビ</t>
    </rPh>
    <rPh sb="12" eb="14">
      <t>ヒッチャク</t>
    </rPh>
    <rPh sb="16" eb="17">
      <t>オク</t>
    </rPh>
    <phoneticPr fontId="2"/>
  </si>
  <si>
    <t>レシピ提出用紙のテーマ食材入力欄に戻る</t>
    <rPh sb="3" eb="5">
      <t>テイシュツ</t>
    </rPh>
    <rPh sb="5" eb="7">
      <t>ヨウシ</t>
    </rPh>
    <rPh sb="11" eb="13">
      <t>ショクザイ</t>
    </rPh>
    <rPh sb="13" eb="16">
      <t>ニュウリョクラン</t>
    </rPh>
    <rPh sb="17" eb="18">
      <t>モド</t>
    </rPh>
    <phoneticPr fontId="2"/>
  </si>
  <si>
    <t>選んだ大豆・大豆製品の種類</t>
    <rPh sb="0" eb="1">
      <t>エラ</t>
    </rPh>
    <phoneticPr fontId="2"/>
  </si>
  <si>
    <t>この中から選んだ食材を入力・記入してください</t>
    <rPh sb="2" eb="3">
      <t>ナカ</t>
    </rPh>
    <rPh sb="5" eb="6">
      <t>エラ</t>
    </rPh>
    <rPh sb="8" eb="10">
      <t>ショクザイ</t>
    </rPh>
    <rPh sb="11" eb="13">
      <t>ニュウリョク</t>
    </rPh>
    <rPh sb="14" eb="16">
      <t>キニュウ</t>
    </rPh>
    <phoneticPr fontId="2"/>
  </si>
  <si>
    <t>テーマ食材リストより選び入力・記入</t>
    <rPh sb="10" eb="11">
      <t>エラ</t>
    </rPh>
    <rPh sb="12" eb="14">
      <t>ニュウリョク</t>
    </rPh>
    <rPh sb="15" eb="17">
      <t>キニュウ</t>
    </rPh>
    <phoneticPr fontId="2"/>
  </si>
  <si>
    <t>鶏卵Ｍ（10個）</t>
    <phoneticPr fontId="2"/>
  </si>
  <si>
    <t>◇メニューを引き立てるための食器を用いた演出、試作写真の加工は禁止とします。　※明るさの調整・トリミングを除く</t>
    <rPh sb="6" eb="7">
      <t>ヒ</t>
    </rPh>
    <rPh sb="8" eb="9">
      <t>タ</t>
    </rPh>
    <rPh sb="14" eb="16">
      <t>ショッキ</t>
    </rPh>
    <rPh sb="17" eb="18">
      <t>モチ</t>
    </rPh>
    <rPh sb="20" eb="22">
      <t>エンシュツ</t>
    </rPh>
    <rPh sb="23" eb="25">
      <t>シサク</t>
    </rPh>
    <rPh sb="25" eb="27">
      <t>シャシン</t>
    </rPh>
    <rPh sb="28" eb="30">
      <t>カコウ</t>
    </rPh>
    <rPh sb="31" eb="33">
      <t>キンシ</t>
    </rPh>
    <rPh sb="40" eb="41">
      <t>アカ</t>
    </rPh>
    <rPh sb="44" eb="46">
      <t>チョウセイ</t>
    </rPh>
    <rPh sb="53" eb="54">
      <t>ノゾ</t>
    </rPh>
    <phoneticPr fontId="2"/>
  </si>
  <si>
    <t>✓</t>
  </si>
  <si>
    <t>⑥「使用する調理器具」欄に、必要な器具の名称と個数を記載している</t>
    <rPh sb="2" eb="4">
      <t>シヨウ</t>
    </rPh>
    <rPh sb="6" eb="8">
      <t>チョウリ</t>
    </rPh>
    <rPh sb="8" eb="10">
      <t>キグ</t>
    </rPh>
    <rPh sb="11" eb="12">
      <t>ラン</t>
    </rPh>
    <rPh sb="14" eb="16">
      <t>ヒツヨウ</t>
    </rPh>
    <rPh sb="17" eb="19">
      <t>キグ</t>
    </rPh>
    <rPh sb="20" eb="22">
      <t>メイショウ</t>
    </rPh>
    <rPh sb="23" eb="24">
      <t>コ</t>
    </rPh>
    <rPh sb="24" eb="25">
      <t>スウ</t>
    </rPh>
    <rPh sb="26" eb="28">
      <t>キサイ</t>
    </rPh>
    <phoneticPr fontId="2"/>
  </si>
  <si>
    <t>㎏</t>
    <phoneticPr fontId="2"/>
  </si>
  <si>
    <t>中濃ソース200ml</t>
  </si>
  <si>
    <t>なす</t>
    <phoneticPr fontId="2"/>
  </si>
  <si>
    <t>束</t>
    <rPh sb="0" eb="1">
      <t>タバ</t>
    </rPh>
    <phoneticPr fontId="2"/>
  </si>
  <si>
    <t>黄桃ハーフ缶2号（480g）</t>
    <phoneticPr fontId="2"/>
  </si>
  <si>
    <t>缶</t>
    <rPh sb="0" eb="1">
      <t>カン</t>
    </rPh>
    <phoneticPr fontId="2"/>
  </si>
  <si>
    <t>もも</t>
    <phoneticPr fontId="2"/>
  </si>
  <si>
    <t>大豆</t>
    <rPh sb="0" eb="2">
      <t>ダイズ</t>
    </rPh>
    <phoneticPr fontId="2"/>
  </si>
  <si>
    <t>本</t>
    <rPh sb="0" eb="1">
      <t>ホン</t>
    </rPh>
    <phoneticPr fontId="2"/>
  </si>
  <si>
    <t>アスパラガス</t>
    <phoneticPr fontId="2"/>
  </si>
  <si>
    <t>クリームシチューの素（シチューの王子さま）</t>
    <rPh sb="9" eb="10">
      <t>モト</t>
    </rPh>
    <rPh sb="16" eb="18">
      <t>オウジ</t>
    </rPh>
    <phoneticPr fontId="2"/>
  </si>
  <si>
    <t>みーるのカレーフレーク1㎏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</si>
</sst>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Red]\(0.00\)"/>
    <numFmt numFmtId="178" formatCode="#,##0_);[Red]\(#,##0\)"/>
    <numFmt numFmtId="179" formatCode="#,##0.0_);[Red]\(#,##0.0\)"/>
  </numFmts>
  <fonts count="60">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6"/>
      <name val="游ゴシック"/>
      <family val="3"/>
      <charset val="128"/>
      <scheme val="minor"/>
    </font>
    <font>
      <sz val="11"/>
      <name val="游ゴシック"/>
      <family val="3"/>
      <charset val="128"/>
      <scheme val="minor"/>
    </font>
    <font>
      <sz val="9"/>
      <name val="游ゴシック"/>
      <family val="3"/>
      <charset val="128"/>
      <scheme val="minor"/>
    </font>
    <font>
      <b/>
      <sz val="12"/>
      <color rgb="FFFF0000"/>
      <name val="游ゴシック"/>
      <family val="3"/>
      <charset val="128"/>
      <scheme val="minor"/>
    </font>
    <font>
      <sz val="10"/>
      <name val="游ゴシック"/>
      <family val="3"/>
      <charset val="128"/>
      <scheme val="minor"/>
    </font>
    <font>
      <b/>
      <sz val="12"/>
      <name val="游ゴシック"/>
      <family val="3"/>
      <charset val="128"/>
      <scheme val="minor"/>
    </font>
    <font>
      <sz val="11"/>
      <color theme="1"/>
      <name val="游ゴシック"/>
      <family val="2"/>
      <charset val="128"/>
      <scheme val="minor"/>
    </font>
    <font>
      <sz val="11"/>
      <color indexed="8"/>
      <name val="ＭＳ Ｐゴシック"/>
      <family val="3"/>
      <charset val="128"/>
    </font>
    <font>
      <sz val="10"/>
      <name val="Yu Gothic Medium"/>
      <family val="3"/>
      <charset val="128"/>
    </font>
    <font>
      <sz val="11"/>
      <name val="Yu Gothic Medium"/>
      <family val="3"/>
      <charset val="128"/>
    </font>
    <font>
      <sz val="11"/>
      <color theme="1"/>
      <name val="游ゴシック"/>
      <family val="3"/>
      <charset val="128"/>
      <scheme val="minor"/>
    </font>
    <font>
      <b/>
      <sz val="24"/>
      <name val="游ゴシック"/>
      <family val="3"/>
      <charset val="128"/>
      <scheme val="minor"/>
    </font>
    <font>
      <b/>
      <sz val="9"/>
      <name val="游ゴシック"/>
      <family val="3"/>
      <charset val="128"/>
      <scheme val="minor"/>
    </font>
    <font>
      <b/>
      <sz val="11"/>
      <name val="游ゴシック"/>
      <family val="3"/>
      <charset val="128"/>
      <scheme val="minor"/>
    </font>
    <font>
      <b/>
      <sz val="9"/>
      <name val="Segoe UI Symbol"/>
      <family val="3"/>
    </font>
    <font>
      <b/>
      <sz val="10"/>
      <name val="游ゴシック"/>
      <family val="3"/>
      <charset val="128"/>
      <scheme val="minor"/>
    </font>
    <font>
      <sz val="20"/>
      <color theme="1"/>
      <name val="BIZ UDPゴシック"/>
      <family val="3"/>
      <charset val="128"/>
    </font>
    <font>
      <sz val="11"/>
      <color theme="1"/>
      <name val="UD デジタル 教科書体 NK-B"/>
      <family val="1"/>
      <charset val="128"/>
    </font>
    <font>
      <sz val="16"/>
      <color theme="1"/>
      <name val="BIZ UDPゴシック"/>
      <family val="3"/>
      <charset val="128"/>
    </font>
    <font>
      <b/>
      <sz val="11"/>
      <color theme="1"/>
      <name val="游ゴシック"/>
      <family val="3"/>
      <charset val="128"/>
      <scheme val="minor"/>
    </font>
    <font>
      <sz val="11"/>
      <color theme="1"/>
      <name val="BIZ UDPゴシック"/>
      <family val="3"/>
      <charset val="128"/>
    </font>
    <font>
      <u/>
      <sz val="11"/>
      <color theme="10"/>
      <name val="游ゴシック"/>
      <family val="2"/>
      <charset val="128"/>
      <scheme val="minor"/>
    </font>
    <font>
      <sz val="6"/>
      <name val="Yu Gothic Medium"/>
      <family val="3"/>
      <charset val="128"/>
    </font>
    <font>
      <sz val="8"/>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b/>
      <sz val="16"/>
      <color theme="1"/>
      <name val="游ゴシック"/>
      <family val="3"/>
      <charset val="128"/>
      <scheme val="minor"/>
    </font>
    <font>
      <sz val="12"/>
      <color theme="1"/>
      <name val="游ゴシック"/>
      <family val="3"/>
      <charset val="128"/>
      <scheme val="minor"/>
    </font>
    <font>
      <u/>
      <sz val="12"/>
      <color rgb="FFFF0000"/>
      <name val="游ゴシック"/>
      <family val="3"/>
      <charset val="128"/>
      <scheme val="minor"/>
    </font>
    <font>
      <sz val="11"/>
      <name val="游ゴシック"/>
      <family val="2"/>
      <charset val="128"/>
      <scheme val="minor"/>
    </font>
    <font>
      <b/>
      <sz val="18"/>
      <name val="游ゴシック"/>
      <family val="3"/>
      <charset val="128"/>
      <scheme val="minor"/>
    </font>
    <font>
      <sz val="12"/>
      <color rgb="FFFF0000"/>
      <name val="游ゴシック"/>
      <family val="3"/>
      <charset val="128"/>
      <scheme val="minor"/>
    </font>
    <font>
      <b/>
      <sz val="12"/>
      <color theme="1"/>
      <name val="游ゴシック"/>
      <family val="3"/>
      <charset val="128"/>
      <scheme val="minor"/>
    </font>
    <font>
      <sz val="12"/>
      <name val="游ゴシック"/>
      <family val="3"/>
      <charset val="128"/>
      <scheme val="minor"/>
    </font>
    <font>
      <sz val="14"/>
      <color rgb="FFFF0000"/>
      <name val="Yu Gothic Medium"/>
      <family val="3"/>
      <charset val="128"/>
    </font>
    <font>
      <b/>
      <sz val="11"/>
      <color rgb="FF0070C0"/>
      <name val="游ゴシック"/>
      <family val="3"/>
      <charset val="128"/>
      <scheme val="minor"/>
    </font>
    <font>
      <b/>
      <sz val="9"/>
      <color rgb="FFFF0000"/>
      <name val="游ゴシック"/>
      <family val="3"/>
      <charset val="128"/>
      <scheme val="minor"/>
    </font>
    <font>
      <b/>
      <u/>
      <sz val="12"/>
      <color rgb="FFFF0000"/>
      <name val="游ゴシック"/>
      <family val="3"/>
      <charset val="128"/>
      <scheme val="minor"/>
    </font>
    <font>
      <sz val="11"/>
      <color rgb="FFFF0000"/>
      <name val="Yu Gothic Medium"/>
      <family val="3"/>
      <charset val="128"/>
    </font>
    <font>
      <sz val="12"/>
      <color theme="1"/>
      <name val="游ゴシック"/>
      <family val="2"/>
      <charset val="128"/>
      <scheme val="minor"/>
    </font>
    <font>
      <sz val="11"/>
      <color theme="4"/>
      <name val="游ゴシック"/>
      <family val="2"/>
      <charset val="128"/>
      <scheme val="minor"/>
    </font>
    <font>
      <sz val="11"/>
      <color theme="4"/>
      <name val="游ゴシック"/>
      <family val="3"/>
      <charset val="128"/>
      <scheme val="minor"/>
    </font>
    <font>
      <sz val="14"/>
      <color theme="4"/>
      <name val="游ゴシック"/>
      <family val="3"/>
      <charset val="128"/>
      <scheme val="minor"/>
    </font>
    <font>
      <sz val="16"/>
      <name val="游ゴシック"/>
      <family val="3"/>
      <charset val="128"/>
      <scheme val="minor"/>
    </font>
    <font>
      <b/>
      <sz val="24"/>
      <color theme="1"/>
      <name val="游ゴシック"/>
      <family val="3"/>
      <charset val="128"/>
      <scheme val="minor"/>
    </font>
    <font>
      <b/>
      <sz val="14"/>
      <color rgb="FF000000"/>
      <name val="游ゴシック"/>
      <family val="3"/>
      <charset val="128"/>
      <scheme val="minor"/>
    </font>
    <font>
      <b/>
      <sz val="14"/>
      <color rgb="FF000000"/>
      <name val="Calibri"/>
      <family val="2"/>
    </font>
    <font>
      <b/>
      <sz val="14"/>
      <color rgb="FF000000"/>
      <name val="游ゴシック"/>
      <family val="2"/>
      <scheme val="minor"/>
    </font>
    <font>
      <b/>
      <sz val="11"/>
      <color rgb="FF000000"/>
      <name val="游ゴシック"/>
      <family val="3"/>
      <charset val="128"/>
      <scheme val="minor"/>
    </font>
    <font>
      <b/>
      <sz val="11"/>
      <color theme="1"/>
      <name val="BIZ UDPゴシック"/>
      <family val="3"/>
      <charset val="128"/>
    </font>
    <font>
      <b/>
      <sz val="10"/>
      <name val="Yu Gothic Medium"/>
      <family val="3"/>
      <charset val="128"/>
    </font>
    <font>
      <sz val="14"/>
      <name val="Yu Gothic Medium"/>
      <family val="3"/>
      <charset val="128"/>
    </font>
    <font>
      <b/>
      <sz val="11"/>
      <name val="Yu Gothic Medium"/>
      <family val="3"/>
      <charset val="128"/>
    </font>
    <font>
      <sz val="10"/>
      <color theme="1"/>
      <name val="游ゴシック"/>
      <family val="2"/>
      <charset val="128"/>
      <scheme val="minor"/>
    </font>
    <font>
      <sz val="10"/>
      <color rgb="FFFF0000"/>
      <name val="Yu Gothic Medium"/>
      <family val="3"/>
      <charset val="128"/>
    </font>
    <font>
      <b/>
      <sz val="11"/>
      <color rgb="FFFF0000"/>
      <name val="Yu Gothic Medium"/>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
      <patternFill patternType="solid">
        <fgColor theme="7" tint="0.79998168889431442"/>
        <bgColor indexed="64"/>
      </patternFill>
    </fill>
    <fill>
      <patternFill patternType="solid">
        <fgColor theme="6" tint="0.79998168889431442"/>
        <bgColor indexed="64"/>
      </patternFill>
    </fill>
  </fills>
  <borders count="83">
    <border>
      <left/>
      <right/>
      <top/>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auto="1"/>
      </left>
      <right/>
      <top/>
      <bottom/>
      <diagonal/>
    </border>
    <border>
      <left/>
      <right style="medium">
        <color auto="1"/>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uble">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medium">
        <color indexed="64"/>
      </bottom>
      <diagonal/>
    </border>
    <border>
      <left/>
      <right/>
      <top style="thin">
        <color indexed="64"/>
      </top>
      <bottom/>
      <diagonal/>
    </border>
    <border>
      <left/>
      <right/>
      <top style="thick">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auto="1"/>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bottom style="double">
        <color indexed="64"/>
      </bottom>
      <diagonal/>
    </border>
    <border>
      <left/>
      <right/>
      <top style="medium">
        <color indexed="64"/>
      </top>
      <bottom style="thick">
        <color indexed="64"/>
      </bottom>
      <diagonal/>
    </border>
    <border>
      <left style="thin">
        <color indexed="64"/>
      </left>
      <right style="thin">
        <color indexed="64"/>
      </right>
      <top/>
      <bottom/>
      <diagonal/>
    </border>
    <border>
      <left style="thin">
        <color rgb="FF0070C0"/>
      </left>
      <right style="thin">
        <color rgb="FF0070C0"/>
      </right>
      <top style="thin">
        <color rgb="FF0070C0"/>
      </top>
      <bottom style="thin">
        <color rgb="FF0070C0"/>
      </bottom>
      <diagonal/>
    </border>
    <border>
      <left style="medium">
        <color rgb="FF0070C0"/>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style="medium">
        <color rgb="FF0070C0"/>
      </right>
      <top/>
      <bottom style="medium">
        <color rgb="FF0070C0"/>
      </bottom>
      <diagonal/>
    </border>
    <border>
      <left style="double">
        <color indexed="64"/>
      </left>
      <right/>
      <top style="thin">
        <color indexed="64"/>
      </top>
      <bottom/>
      <diagonal/>
    </border>
    <border>
      <left style="double">
        <color indexed="64"/>
      </left>
      <right/>
      <top/>
      <bottom style="thin">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medium">
        <color auto="1"/>
      </right>
      <top style="medium">
        <color indexed="64"/>
      </top>
      <bottom style="thick">
        <color indexed="64"/>
      </bottom>
      <diagonal/>
    </border>
    <border>
      <left style="medium">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right style="medium">
        <color auto="1"/>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s>
  <cellStyleXfs count="8">
    <xf numFmtId="0" fontId="0" fillId="0" borderId="0">
      <alignment vertical="center"/>
    </xf>
    <xf numFmtId="0" fontId="1" fillId="0" borderId="0">
      <alignment vertical="center"/>
    </xf>
    <xf numFmtId="0" fontId="11" fillId="0" borderId="0"/>
    <xf numFmtId="38" fontId="1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38" fontId="1" fillId="0" borderId="0" applyFont="0" applyFill="0" applyBorder="0" applyAlignment="0" applyProtection="0"/>
    <xf numFmtId="0" fontId="25" fillId="0" borderId="0" applyNumberFormat="0" applyFill="0" applyBorder="0" applyAlignment="0" applyProtection="0">
      <alignment vertical="center"/>
    </xf>
  </cellStyleXfs>
  <cellXfs count="356">
    <xf numFmtId="0" fontId="0" fillId="0" borderId="0" xfId="0">
      <alignment vertical="center"/>
    </xf>
    <xf numFmtId="0" fontId="4" fillId="0" borderId="0" xfId="1" applyFont="1" applyAlignment="1">
      <alignment vertical="top"/>
    </xf>
    <xf numFmtId="0" fontId="5" fillId="0" borderId="0" xfId="1" applyFont="1">
      <alignment vertical="center"/>
    </xf>
    <xf numFmtId="0" fontId="4" fillId="0" borderId="0" xfId="1" applyFont="1" applyAlignment="1">
      <alignment horizontal="left" vertical="center"/>
    </xf>
    <xf numFmtId="0" fontId="14" fillId="2" borderId="17" xfId="0" applyFont="1" applyFill="1" applyBorder="1" applyAlignment="1">
      <alignment horizontal="center" vertical="center"/>
    </xf>
    <xf numFmtId="0" fontId="14" fillId="0" borderId="0" xfId="0" applyFont="1">
      <alignment vertical="center"/>
    </xf>
    <xf numFmtId="0" fontId="14" fillId="0" borderId="17" xfId="0" applyFont="1" applyBorder="1" applyAlignment="1">
      <alignment horizontal="center" vertical="center"/>
    </xf>
    <xf numFmtId="0" fontId="14" fillId="0" borderId="17" xfId="0" applyFont="1" applyBorder="1" applyAlignment="1">
      <alignment horizontal="left" vertical="center"/>
    </xf>
    <xf numFmtId="0" fontId="14" fillId="0" borderId="0" xfId="0" applyFont="1" applyAlignment="1">
      <alignment horizontal="left" vertical="center"/>
    </xf>
    <xf numFmtId="0" fontId="8" fillId="0" borderId="24" xfId="1" applyFont="1" applyBorder="1">
      <alignment vertical="center"/>
    </xf>
    <xf numFmtId="176" fontId="8" fillId="0" borderId="25" xfId="1" applyNumberFormat="1" applyFont="1" applyBorder="1" applyAlignment="1" applyProtection="1">
      <alignment horizontal="center" vertical="center"/>
      <protection locked="0"/>
    </xf>
    <xf numFmtId="176" fontId="8" fillId="0" borderId="26" xfId="1" applyNumberFormat="1" applyFont="1" applyBorder="1" applyAlignment="1" applyProtection="1">
      <alignment horizontal="center" vertical="center"/>
      <protection locked="0"/>
    </xf>
    <xf numFmtId="176" fontId="8" fillId="0" borderId="27" xfId="1" applyNumberFormat="1" applyFont="1" applyBorder="1" applyAlignment="1" applyProtection="1">
      <alignment horizontal="center" vertical="center"/>
      <protection locked="0"/>
    </xf>
    <xf numFmtId="177" fontId="8" fillId="0" borderId="23" xfId="1" applyNumberFormat="1" applyFont="1" applyBorder="1" applyAlignment="1" applyProtection="1">
      <alignment horizontal="center" vertical="center"/>
      <protection locked="0"/>
    </xf>
    <xf numFmtId="177" fontId="8" fillId="0" borderId="15" xfId="1" applyNumberFormat="1" applyFont="1" applyBorder="1" applyAlignment="1" applyProtection="1">
      <alignment horizontal="center" vertical="center"/>
      <protection locked="0"/>
    </xf>
    <xf numFmtId="0" fontId="7" fillId="0" borderId="25" xfId="1" applyFont="1" applyBorder="1" applyAlignment="1" applyProtection="1">
      <alignment horizontal="center" vertical="center"/>
      <protection locked="0"/>
    </xf>
    <xf numFmtId="0" fontId="8" fillId="0" borderId="14" xfId="1" applyFont="1" applyBorder="1" applyAlignment="1">
      <alignment horizontal="center" vertical="center" wrapText="1"/>
    </xf>
    <xf numFmtId="0" fontId="6" fillId="0" borderId="0" xfId="1" applyFont="1" applyAlignment="1"/>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5" fillId="2" borderId="4" xfId="1" applyFont="1" applyFill="1" applyBorder="1" applyAlignment="1">
      <alignment horizontal="left" vertical="center"/>
    </xf>
    <xf numFmtId="0" fontId="5" fillId="2" borderId="3" xfId="1" applyFont="1" applyFill="1" applyBorder="1">
      <alignment vertical="center"/>
    </xf>
    <xf numFmtId="0" fontId="5" fillId="2" borderId="4" xfId="1" applyFont="1" applyFill="1" applyBorder="1">
      <alignment vertical="center"/>
    </xf>
    <xf numFmtId="0" fontId="5" fillId="2" borderId="38" xfId="1" applyFont="1" applyFill="1" applyBorder="1" applyAlignment="1">
      <alignment horizontal="left" vertical="center"/>
    </xf>
    <xf numFmtId="0" fontId="5" fillId="2" borderId="39" xfId="1" applyFont="1" applyFill="1" applyBorder="1" applyAlignment="1">
      <alignment horizontal="left" vertical="center"/>
    </xf>
    <xf numFmtId="0" fontId="8" fillId="4" borderId="0" xfId="1" applyFont="1" applyFill="1" applyAlignment="1" applyProtection="1">
      <alignment horizontal="center" vertical="center" wrapText="1"/>
      <protection locked="0"/>
    </xf>
    <xf numFmtId="0" fontId="8" fillId="4" borderId="44" xfId="1" applyFont="1" applyFill="1" applyBorder="1" applyAlignment="1" applyProtection="1">
      <alignment vertical="center" wrapText="1"/>
      <protection locked="0"/>
    </xf>
    <xf numFmtId="0" fontId="5" fillId="0" borderId="44" xfId="1" applyFont="1" applyBorder="1">
      <alignment vertical="center"/>
    </xf>
    <xf numFmtId="0" fontId="5" fillId="2" borderId="35" xfId="1" applyFont="1" applyFill="1" applyBorder="1" applyAlignment="1">
      <alignment horizontal="left" vertical="center"/>
    </xf>
    <xf numFmtId="0" fontId="8" fillId="4" borderId="44" xfId="1" applyFont="1" applyFill="1" applyBorder="1" applyAlignment="1" applyProtection="1">
      <alignment horizontal="center" vertical="center" wrapText="1"/>
      <protection locked="0"/>
    </xf>
    <xf numFmtId="0" fontId="5" fillId="2" borderId="43" xfId="1" applyFont="1" applyFill="1" applyBorder="1" applyAlignment="1">
      <alignment horizontal="left" vertical="center"/>
    </xf>
    <xf numFmtId="0" fontId="5" fillId="0" borderId="21" xfId="1" applyFont="1" applyBorder="1">
      <alignment vertical="center"/>
    </xf>
    <xf numFmtId="0" fontId="5" fillId="0" borderId="22" xfId="1" applyFont="1" applyBorder="1">
      <alignment vertical="center"/>
    </xf>
    <xf numFmtId="0" fontId="16" fillId="0" borderId="20" xfId="1" applyFont="1" applyBorder="1">
      <alignment vertical="center"/>
    </xf>
    <xf numFmtId="0" fontId="6" fillId="0" borderId="40" xfId="1" applyFont="1" applyBorder="1" applyAlignment="1"/>
    <xf numFmtId="0" fontId="9" fillId="2" borderId="20" xfId="1" applyFont="1" applyFill="1" applyBorder="1" applyProtection="1">
      <alignment vertical="center"/>
      <protection locked="0"/>
    </xf>
    <xf numFmtId="0" fontId="9" fillId="2" borderId="21" xfId="1" applyFont="1" applyFill="1" applyBorder="1" applyProtection="1">
      <alignment vertical="center"/>
      <protection locked="0"/>
    </xf>
    <xf numFmtId="0" fontId="4" fillId="0" borderId="10" xfId="1" applyFont="1" applyBorder="1" applyAlignment="1" applyProtection="1">
      <alignment horizontal="left" vertical="center"/>
      <protection locked="0"/>
    </xf>
    <xf numFmtId="0" fontId="4" fillId="0" borderId="29" xfId="1" applyFont="1" applyBorder="1" applyAlignment="1">
      <alignment horizontal="left" vertical="center"/>
    </xf>
    <xf numFmtId="0" fontId="20" fillId="0" borderId="0" xfId="0" applyFont="1">
      <alignment vertical="center"/>
    </xf>
    <xf numFmtId="0" fontId="0" fillId="0" borderId="0" xfId="0" applyAlignment="1">
      <alignment vertical="center" wrapText="1"/>
    </xf>
    <xf numFmtId="0" fontId="22" fillId="0" borderId="0" xfId="0" applyFont="1">
      <alignment vertical="center"/>
    </xf>
    <xf numFmtId="0" fontId="24" fillId="0" borderId="0" xfId="0" applyFont="1">
      <alignment vertical="center"/>
    </xf>
    <xf numFmtId="0" fontId="25" fillId="0" borderId="0" xfId="7">
      <alignment vertical="center"/>
    </xf>
    <xf numFmtId="0" fontId="23" fillId="0" borderId="0" xfId="0" applyFont="1">
      <alignment vertical="center"/>
    </xf>
    <xf numFmtId="0" fontId="0" fillId="0" borderId="46" xfId="0" applyBorder="1">
      <alignment vertical="center"/>
    </xf>
    <xf numFmtId="0" fontId="0" fillId="0" borderId="46" xfId="0" applyBorder="1" applyAlignment="1">
      <alignment vertical="center" wrapText="1"/>
    </xf>
    <xf numFmtId="0" fontId="0" fillId="3" borderId="46" xfId="0" applyFill="1" applyBorder="1">
      <alignment vertical="center"/>
    </xf>
    <xf numFmtId="0" fontId="25" fillId="0" borderId="46" xfId="7" applyBorder="1">
      <alignment vertical="center"/>
    </xf>
    <xf numFmtId="0" fontId="12" fillId="0" borderId="0" xfId="2" applyFont="1" applyAlignment="1">
      <alignment horizontal="center" vertical="center" shrinkToFit="1"/>
    </xf>
    <xf numFmtId="0" fontId="12" fillId="0" borderId="0" xfId="2" applyFont="1" applyAlignment="1">
      <alignment horizontal="center" vertical="center"/>
    </xf>
    <xf numFmtId="0" fontId="14" fillId="0" borderId="0" xfId="0" applyFont="1" applyAlignment="1">
      <alignment horizontal="right" vertical="center"/>
    </xf>
    <xf numFmtId="177" fontId="8" fillId="0" borderId="15" xfId="1" applyNumberFormat="1" applyFont="1" applyBorder="1" applyAlignment="1" applyProtection="1">
      <alignment horizontal="center" vertical="center" wrapText="1"/>
      <protection locked="0"/>
    </xf>
    <xf numFmtId="0" fontId="5" fillId="0" borderId="5" xfId="1" applyFont="1" applyBorder="1">
      <alignment vertical="center"/>
    </xf>
    <xf numFmtId="0" fontId="17" fillId="0" borderId="18" xfId="1" applyFont="1" applyBorder="1" applyAlignment="1" applyProtection="1">
      <alignment horizontal="center" vertical="center" wrapText="1"/>
      <protection locked="0"/>
    </xf>
    <xf numFmtId="0" fontId="17" fillId="0" borderId="23" xfId="1" applyFont="1" applyBorder="1" applyAlignment="1" applyProtection="1">
      <alignment horizontal="center" vertical="center" wrapText="1"/>
      <protection locked="0"/>
    </xf>
    <xf numFmtId="0" fontId="8" fillId="0" borderId="56" xfId="1" applyFont="1" applyBorder="1" applyAlignment="1">
      <alignment horizontal="center" vertical="center" wrapText="1"/>
    </xf>
    <xf numFmtId="0" fontId="8" fillId="0" borderId="57" xfId="1" applyFont="1" applyBorder="1" applyAlignment="1">
      <alignment horizontal="center" vertical="center" wrapText="1"/>
    </xf>
    <xf numFmtId="177" fontId="8" fillId="0" borderId="30" xfId="1" applyNumberFormat="1" applyFont="1" applyBorder="1" applyAlignment="1" applyProtection="1">
      <alignment horizontal="center" vertical="center"/>
      <protection locked="0"/>
    </xf>
    <xf numFmtId="0" fontId="8" fillId="0" borderId="33" xfId="1" applyFont="1" applyBorder="1">
      <alignment vertical="center"/>
    </xf>
    <xf numFmtId="0" fontId="8" fillId="0" borderId="29" xfId="1" applyFont="1" applyBorder="1" applyAlignment="1">
      <alignment horizontal="center" vertical="center" wrapText="1"/>
    </xf>
    <xf numFmtId="0" fontId="15" fillId="0" borderId="44" xfId="1" applyFont="1" applyBorder="1" applyAlignment="1">
      <alignment horizontal="center" vertical="center"/>
    </xf>
    <xf numFmtId="0" fontId="15" fillId="0" borderId="58" xfId="1" applyFont="1" applyBorder="1" applyAlignment="1">
      <alignment horizontal="center" vertical="center"/>
    </xf>
    <xf numFmtId="0" fontId="8" fillId="2" borderId="59" xfId="1" applyFont="1" applyFill="1" applyBorder="1" applyAlignment="1" applyProtection="1">
      <alignment horizontal="center" vertical="center" wrapText="1"/>
      <protection locked="0"/>
    </xf>
    <xf numFmtId="0" fontId="0" fillId="3" borderId="46" xfId="0" applyFill="1" applyBorder="1" applyAlignment="1">
      <alignment vertical="center" wrapText="1"/>
    </xf>
    <xf numFmtId="0" fontId="7" fillId="0" borderId="21" xfId="1" applyFont="1" applyBorder="1" applyAlignment="1" applyProtection="1">
      <alignment horizontal="center" vertical="center"/>
      <protection locked="0"/>
    </xf>
    <xf numFmtId="0" fontId="28" fillId="0" borderId="0" xfId="0" applyFont="1">
      <alignment vertical="center"/>
    </xf>
    <xf numFmtId="0" fontId="28" fillId="0" borderId="0" xfId="0" applyFont="1" applyAlignment="1">
      <alignment vertical="center" wrapText="1"/>
    </xf>
    <xf numFmtId="0" fontId="0" fillId="0" borderId="0" xfId="0" applyAlignment="1">
      <alignment horizontal="center" vertical="center"/>
    </xf>
    <xf numFmtId="0" fontId="30" fillId="0" borderId="0" xfId="0" applyFont="1">
      <alignment vertical="center"/>
    </xf>
    <xf numFmtId="0" fontId="17" fillId="0" borderId="0" xfId="0" applyFont="1">
      <alignment vertical="center"/>
    </xf>
    <xf numFmtId="0" fontId="33" fillId="3" borderId="46" xfId="0" applyFont="1" applyFill="1" applyBorder="1">
      <alignment vertical="center"/>
    </xf>
    <xf numFmtId="0" fontId="8" fillId="0" borderId="15" xfId="1" applyFont="1" applyBorder="1" applyAlignment="1">
      <alignment horizontal="left" vertical="center" wrapText="1"/>
    </xf>
    <xf numFmtId="0" fontId="5" fillId="2" borderId="63"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8" fillId="0" borderId="23" xfId="1" applyFont="1" applyBorder="1" applyAlignment="1">
      <alignment horizontal="left" vertical="center" wrapText="1"/>
    </xf>
    <xf numFmtId="0" fontId="8" fillId="0" borderId="18" xfId="1" applyFont="1" applyBorder="1" applyAlignment="1">
      <alignment horizontal="left" vertical="center" wrapText="1"/>
    </xf>
    <xf numFmtId="0" fontId="8" fillId="4" borderId="18" xfId="1" applyFont="1" applyFill="1" applyBorder="1" applyAlignment="1">
      <alignment horizontal="left" vertical="center" wrapText="1"/>
    </xf>
    <xf numFmtId="0" fontId="5" fillId="0" borderId="69" xfId="1" applyFont="1" applyBorder="1">
      <alignment vertical="center"/>
    </xf>
    <xf numFmtId="0" fontId="7" fillId="0" borderId="26" xfId="1" applyFont="1" applyBorder="1" applyAlignment="1" applyProtection="1">
      <alignment horizontal="center" vertical="center"/>
      <protection locked="0"/>
    </xf>
    <xf numFmtId="0" fontId="31" fillId="0" borderId="0" xfId="0" applyFont="1">
      <alignment vertical="center"/>
    </xf>
    <xf numFmtId="0" fontId="36" fillId="0" borderId="0" xfId="0" applyFont="1">
      <alignment vertical="center"/>
    </xf>
    <xf numFmtId="0" fontId="14" fillId="0" borderId="26" xfId="0" applyFont="1" applyBorder="1">
      <alignment vertical="center"/>
    </xf>
    <xf numFmtId="0" fontId="14" fillId="7" borderId="76" xfId="0" applyFont="1" applyFill="1" applyBorder="1">
      <alignment vertical="center"/>
    </xf>
    <xf numFmtId="0" fontId="14" fillId="0" borderId="62" xfId="0" applyFont="1" applyBorder="1">
      <alignment vertical="center"/>
    </xf>
    <xf numFmtId="0" fontId="0" fillId="7" borderId="77" xfId="0" applyFill="1" applyBorder="1">
      <alignment vertical="center"/>
    </xf>
    <xf numFmtId="0" fontId="0" fillId="7" borderId="79" xfId="0" applyFill="1" applyBorder="1">
      <alignment vertical="center"/>
    </xf>
    <xf numFmtId="0" fontId="36" fillId="7" borderId="20" xfId="0" applyFont="1" applyFill="1" applyBorder="1">
      <alignment vertical="center"/>
    </xf>
    <xf numFmtId="0" fontId="0" fillId="7" borderId="21" xfId="0" applyFill="1" applyBorder="1">
      <alignment vertical="center"/>
    </xf>
    <xf numFmtId="0" fontId="0" fillId="7" borderId="22" xfId="0" applyFill="1" applyBorder="1">
      <alignment vertical="center"/>
    </xf>
    <xf numFmtId="0" fontId="39" fillId="0" borderId="0" xfId="0" applyFont="1">
      <alignment vertical="center"/>
    </xf>
    <xf numFmtId="0" fontId="14" fillId="0" borderId="72" xfId="0" applyFont="1" applyBorder="1">
      <alignment vertical="center"/>
    </xf>
    <xf numFmtId="0" fontId="43" fillId="0" borderId="0" xfId="0" applyFont="1">
      <alignment vertical="center"/>
    </xf>
    <xf numFmtId="0" fontId="31" fillId="0" borderId="17" xfId="0" applyFont="1" applyBorder="1">
      <alignment vertical="center"/>
    </xf>
    <xf numFmtId="0" fontId="31" fillId="0" borderId="17" xfId="0" applyFont="1" applyBorder="1" applyAlignment="1">
      <alignment horizontal="center" vertical="center"/>
    </xf>
    <xf numFmtId="0" fontId="31" fillId="0" borderId="17" xfId="0" applyFont="1" applyBorder="1" applyAlignment="1">
      <alignment horizontal="left" vertical="center" wrapText="1"/>
    </xf>
    <xf numFmtId="0" fontId="31" fillId="0" borderId="17" xfId="0" applyFont="1" applyBorder="1" applyAlignment="1">
      <alignment vertical="center" wrapText="1"/>
    </xf>
    <xf numFmtId="0" fontId="31" fillId="0" borderId="17" xfId="0" applyFont="1" applyBorder="1" applyAlignment="1">
      <alignment horizontal="left" vertical="center"/>
    </xf>
    <xf numFmtId="0" fontId="44" fillId="0" borderId="0" xfId="0" applyFont="1">
      <alignment vertical="center"/>
    </xf>
    <xf numFmtId="0" fontId="45" fillId="2" borderId="39" xfId="1" applyFont="1" applyFill="1" applyBorder="1" applyAlignment="1">
      <alignment horizontal="left" vertical="center"/>
    </xf>
    <xf numFmtId="0" fontId="44" fillId="0" borderId="0" xfId="0" applyFont="1" applyAlignment="1">
      <alignment vertical="center" wrapText="1"/>
    </xf>
    <xf numFmtId="0" fontId="45" fillId="0" borderId="0" xfId="1" applyFont="1">
      <alignment vertical="center"/>
    </xf>
    <xf numFmtId="0" fontId="46" fillId="0" borderId="0" xfId="0" applyFont="1" applyAlignment="1">
      <alignment vertical="center" wrapText="1"/>
    </xf>
    <xf numFmtId="0" fontId="45" fillId="0" borderId="0" xfId="0" applyFont="1">
      <alignment vertical="center"/>
    </xf>
    <xf numFmtId="0" fontId="19" fillId="0" borderId="6" xfId="1" applyFont="1" applyBorder="1" applyAlignment="1">
      <alignment vertical="center" wrapText="1"/>
    </xf>
    <xf numFmtId="0" fontId="19" fillId="0" borderId="16" xfId="1" applyFont="1" applyBorder="1" applyAlignment="1">
      <alignment vertical="center" wrapText="1"/>
    </xf>
    <xf numFmtId="0" fontId="9" fillId="0" borderId="0" xfId="0" applyFont="1">
      <alignment vertical="center"/>
    </xf>
    <xf numFmtId="0" fontId="5" fillId="0" borderId="27" xfId="0" applyFont="1" applyBorder="1">
      <alignment vertical="center"/>
    </xf>
    <xf numFmtId="0" fontId="37" fillId="0" borderId="17" xfId="0" applyFont="1" applyBorder="1" applyAlignment="1">
      <alignment horizontal="left" vertical="center" wrapText="1"/>
    </xf>
    <xf numFmtId="0" fontId="38" fillId="0" borderId="0" xfId="2" applyFont="1" applyAlignment="1">
      <alignment vertical="top" wrapText="1" shrinkToFit="1"/>
    </xf>
    <xf numFmtId="0" fontId="42" fillId="0" borderId="0" xfId="2" applyFont="1" applyAlignment="1">
      <alignment vertical="center" shrinkToFit="1"/>
    </xf>
    <xf numFmtId="0" fontId="5" fillId="0" borderId="46" xfId="0" applyFont="1" applyBorder="1" applyAlignment="1">
      <alignment vertical="center" wrapText="1"/>
    </xf>
    <xf numFmtId="0" fontId="33" fillId="3" borderId="46" xfId="0" applyFont="1" applyFill="1" applyBorder="1" applyAlignment="1">
      <alignment vertical="center" wrapText="1"/>
    </xf>
    <xf numFmtId="0" fontId="33" fillId="0" borderId="46" xfId="0" applyFont="1" applyBorder="1" applyAlignment="1">
      <alignment vertical="center" wrapText="1"/>
    </xf>
    <xf numFmtId="0" fontId="5" fillId="2" borderId="2" xfId="1" applyFont="1" applyFill="1" applyBorder="1">
      <alignment vertical="center"/>
    </xf>
    <xf numFmtId="0" fontId="16" fillId="0" borderId="1" xfId="1" applyFont="1" applyBorder="1">
      <alignment vertical="center"/>
    </xf>
    <xf numFmtId="0" fontId="5" fillId="0" borderId="1" xfId="1" applyFont="1" applyBorder="1">
      <alignment vertical="center"/>
    </xf>
    <xf numFmtId="0" fontId="7" fillId="0" borderId="81" xfId="1" applyFont="1" applyBorder="1" applyAlignment="1" applyProtection="1">
      <alignment horizontal="center" vertical="center"/>
      <protection locked="0"/>
    </xf>
    <xf numFmtId="0" fontId="23" fillId="0" borderId="0" xfId="0" applyFont="1" applyAlignment="1">
      <alignment horizontal="center" vertical="center"/>
    </xf>
    <xf numFmtId="0" fontId="4" fillId="0" borderId="0" xfId="1" applyFont="1" applyAlignment="1" applyProtection="1">
      <alignment horizontal="left" vertical="center"/>
      <protection locked="0"/>
    </xf>
    <xf numFmtId="0" fontId="0" fillId="0" borderId="73" xfId="0" applyBorder="1" applyAlignment="1">
      <alignment horizontal="left" vertical="center"/>
    </xf>
    <xf numFmtId="0" fontId="0" fillId="0" borderId="17" xfId="0" applyBorder="1" applyAlignment="1">
      <alignment horizontal="left" vertical="center"/>
    </xf>
    <xf numFmtId="0" fontId="31" fillId="0" borderId="0" xfId="0" applyFont="1" applyAlignment="1">
      <alignment vertical="center" wrapText="1"/>
    </xf>
    <xf numFmtId="0" fontId="36" fillId="2" borderId="82" xfId="0" applyFont="1" applyFill="1" applyBorder="1" applyAlignment="1">
      <alignment horizontal="center" vertical="center"/>
    </xf>
    <xf numFmtId="0" fontId="31" fillId="0" borderId="19" xfId="0" applyFont="1" applyBorder="1">
      <alignment vertical="center"/>
    </xf>
    <xf numFmtId="0" fontId="31" fillId="0" borderId="73" xfId="0" applyFont="1" applyBorder="1">
      <alignment vertical="center"/>
    </xf>
    <xf numFmtId="0" fontId="21" fillId="0" borderId="50" xfId="0" applyFont="1" applyBorder="1">
      <alignment vertical="center"/>
    </xf>
    <xf numFmtId="0" fontId="0" fillId="0" borderId="50" xfId="0" applyBorder="1">
      <alignment vertical="center"/>
    </xf>
    <xf numFmtId="0" fontId="25" fillId="0" borderId="0" xfId="7" quotePrefix="1">
      <alignment vertical="center"/>
    </xf>
    <xf numFmtId="0" fontId="53" fillId="0" borderId="0" xfId="0" applyFont="1">
      <alignment vertical="center"/>
    </xf>
    <xf numFmtId="0" fontId="25" fillId="0" borderId="0" xfId="7" applyFill="1">
      <alignment vertical="center"/>
    </xf>
    <xf numFmtId="0" fontId="54" fillId="3" borderId="17" xfId="2" applyFont="1" applyFill="1" applyBorder="1" applyAlignment="1" applyProtection="1">
      <alignment horizontal="center" vertical="center" shrinkToFit="1"/>
      <protection locked="0"/>
    </xf>
    <xf numFmtId="0" fontId="56" fillId="6" borderId="17" xfId="4" applyFont="1" applyFill="1" applyBorder="1" applyAlignment="1" applyProtection="1">
      <alignment horizontal="center" vertical="center"/>
      <protection locked="0"/>
    </xf>
    <xf numFmtId="0" fontId="8" fillId="6" borderId="19" xfId="1" applyFont="1" applyFill="1" applyBorder="1" applyAlignment="1">
      <alignment horizontal="center" vertical="center"/>
    </xf>
    <xf numFmtId="179" fontId="8" fillId="6" borderId="10" xfId="1" applyNumberFormat="1" applyFont="1" applyFill="1" applyBorder="1" applyAlignment="1">
      <alignment horizontal="center" vertical="center"/>
    </xf>
    <xf numFmtId="0" fontId="8" fillId="0" borderId="0" xfId="1" applyFont="1" applyAlignment="1" applyProtection="1">
      <alignment vertical="center" wrapText="1"/>
      <protection locked="0"/>
    </xf>
    <xf numFmtId="0" fontId="8" fillId="0" borderId="14" xfId="1" applyFont="1" applyBorder="1" applyAlignment="1" applyProtection="1">
      <alignment vertical="center" wrapText="1"/>
      <protection locked="0"/>
    </xf>
    <xf numFmtId="178" fontId="12" fillId="3" borderId="17" xfId="3" applyNumberFormat="1" applyFont="1" applyFill="1" applyBorder="1" applyAlignment="1" applyProtection="1">
      <alignment horizontal="center" vertical="center" shrinkToFit="1"/>
    </xf>
    <xf numFmtId="178" fontId="12" fillId="0" borderId="17" xfId="3" applyNumberFormat="1" applyFont="1" applyFill="1" applyBorder="1" applyAlignment="1" applyProtection="1">
      <alignment horizontal="center" vertical="center" shrinkToFit="1"/>
    </xf>
    <xf numFmtId="38" fontId="12" fillId="0" borderId="17" xfId="6" applyFont="1" applyFill="1" applyBorder="1" applyAlignment="1" applyProtection="1">
      <alignment horizontal="center" vertical="center" shrinkToFit="1"/>
    </xf>
    <xf numFmtId="0" fontId="5" fillId="0" borderId="0" xfId="0" applyFont="1">
      <alignment vertical="center"/>
    </xf>
    <xf numFmtId="0" fontId="6" fillId="0" borderId="40" xfId="1" applyFont="1" applyBorder="1" applyAlignment="1" applyProtection="1">
      <protection locked="0"/>
    </xf>
    <xf numFmtId="0" fontId="12" fillId="3" borderId="17" xfId="2" applyFont="1" applyFill="1" applyBorder="1" applyAlignment="1">
      <alignment horizontal="center" vertical="center" shrinkToFit="1"/>
    </xf>
    <xf numFmtId="178" fontId="12" fillId="3" borderId="17" xfId="2" applyNumberFormat="1" applyFont="1" applyFill="1" applyBorder="1" applyAlignment="1">
      <alignment horizontal="center" vertical="center" shrinkToFit="1"/>
    </xf>
    <xf numFmtId="0" fontId="12" fillId="5" borderId="17" xfId="2" applyFont="1" applyFill="1" applyBorder="1" applyAlignment="1">
      <alignment horizontal="center" vertical="center" shrinkToFit="1"/>
    </xf>
    <xf numFmtId="0" fontId="13" fillId="0" borderId="17" xfId="4" applyFont="1" applyBorder="1" applyAlignment="1">
      <alignment horizontal="center" vertical="center"/>
    </xf>
    <xf numFmtId="0" fontId="33" fillId="0" borderId="17" xfId="0" applyFont="1" applyBorder="1" applyAlignment="1">
      <alignment horizontal="center" vertical="center"/>
    </xf>
    <xf numFmtId="178" fontId="12" fillId="0" borderId="17" xfId="2" applyNumberFormat="1" applyFont="1" applyBorder="1" applyAlignment="1">
      <alignment horizontal="center" vertical="center" shrinkToFit="1"/>
    </xf>
    <xf numFmtId="2" fontId="12" fillId="0" borderId="17" xfId="2" applyNumberFormat="1" applyFont="1" applyBorder="1" applyAlignment="1">
      <alignment horizontal="center" vertical="center" shrinkToFit="1"/>
    </xf>
    <xf numFmtId="0" fontId="12" fillId="0" borderId="17" xfId="2" applyFont="1" applyBorder="1" applyAlignment="1">
      <alignment horizontal="center" vertical="center"/>
    </xf>
    <xf numFmtId="0" fontId="55" fillId="5" borderId="17" xfId="2" applyFont="1" applyFill="1" applyBorder="1" applyAlignment="1">
      <alignment horizontal="center" vertical="top" wrapText="1" shrinkToFit="1"/>
    </xf>
    <xf numFmtId="0" fontId="12" fillId="0" borderId="17" xfId="2" applyFont="1" applyBorder="1" applyAlignment="1">
      <alignment horizontal="center" vertical="center" shrinkToFit="1"/>
    </xf>
    <xf numFmtId="176" fontId="12" fillId="0" borderId="17" xfId="2" applyNumberFormat="1" applyFont="1" applyBorder="1" applyAlignment="1">
      <alignment horizontal="center" vertical="center" shrinkToFit="1"/>
    </xf>
    <xf numFmtId="0" fontId="31" fillId="0" borderId="17" xfId="0" applyFont="1" applyBorder="1" applyAlignment="1">
      <alignment horizontal="center" vertical="center" shrinkToFit="1"/>
    </xf>
    <xf numFmtId="0" fontId="26" fillId="0" borderId="17" xfId="2" applyFont="1" applyBorder="1" applyAlignment="1">
      <alignment horizontal="center" vertical="center" wrapText="1" shrinkToFit="1"/>
    </xf>
    <xf numFmtId="0" fontId="12" fillId="0" borderId="0" xfId="2" applyFont="1" applyAlignment="1">
      <alignment horizontal="left" vertical="center" shrinkToFit="1"/>
    </xf>
    <xf numFmtId="178" fontId="12" fillId="0" borderId="0" xfId="2" applyNumberFormat="1" applyFont="1" applyAlignment="1">
      <alignment horizontal="center" vertical="center" shrinkToFit="1"/>
    </xf>
    <xf numFmtId="178" fontId="12" fillId="0" borderId="0" xfId="2" applyNumberFormat="1" applyFont="1" applyAlignment="1">
      <alignment horizontal="right" vertical="center" shrinkToFit="1"/>
    </xf>
    <xf numFmtId="0" fontId="12" fillId="0" borderId="0" xfId="2" applyFont="1" applyAlignment="1" applyProtection="1">
      <alignment horizontal="center" vertical="center" shrinkToFit="1"/>
      <protection locked="0"/>
    </xf>
    <xf numFmtId="0" fontId="42" fillId="0" borderId="17" xfId="4" applyFont="1" applyBorder="1" applyAlignment="1">
      <alignment horizontal="center" vertical="center"/>
    </xf>
    <xf numFmtId="178" fontId="58" fillId="0" borderId="17" xfId="2" applyNumberFormat="1" applyFont="1" applyBorder="1" applyAlignment="1">
      <alignment horizontal="center" vertical="center" shrinkToFit="1"/>
    </xf>
    <xf numFmtId="2" fontId="58" fillId="0" borderId="17" xfId="2" applyNumberFormat="1" applyFont="1" applyBorder="1" applyAlignment="1">
      <alignment horizontal="center" vertical="center" shrinkToFit="1"/>
    </xf>
    <xf numFmtId="0" fontId="58" fillId="0" borderId="17" xfId="2" applyFont="1" applyBorder="1" applyAlignment="1">
      <alignment horizontal="center" vertical="center" shrinkToFit="1"/>
    </xf>
    <xf numFmtId="0" fontId="28" fillId="0" borderId="17" xfId="0" applyFont="1" applyBorder="1" applyAlignment="1">
      <alignment horizontal="center" vertical="center"/>
    </xf>
    <xf numFmtId="176" fontId="58" fillId="0" borderId="17" xfId="2" applyNumberFormat="1" applyFont="1" applyBorder="1" applyAlignment="1">
      <alignment horizontal="center" vertical="center" shrinkToFit="1"/>
    </xf>
    <xf numFmtId="178" fontId="28" fillId="0" borderId="17" xfId="0" applyNumberFormat="1" applyFont="1" applyBorder="1" applyAlignment="1">
      <alignment horizontal="center" vertical="center"/>
    </xf>
    <xf numFmtId="0" fontId="0" fillId="0" borderId="17" xfId="0" applyBorder="1">
      <alignment vertical="center"/>
    </xf>
    <xf numFmtId="0" fontId="28" fillId="0" borderId="17" xfId="0" applyFont="1" applyBorder="1">
      <alignment vertical="center"/>
    </xf>
    <xf numFmtId="0" fontId="59" fillId="6" borderId="17" xfId="4" applyFont="1" applyFill="1" applyBorder="1" applyAlignment="1" applyProtection="1">
      <alignment horizontal="center" vertical="center"/>
      <protection locked="0"/>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wrapText="1"/>
    </xf>
    <xf numFmtId="0" fontId="4" fillId="0" borderId="0" xfId="1" applyFont="1" applyAlignment="1" applyProtection="1">
      <alignment horizontal="left" vertical="center"/>
      <protection locked="0"/>
    </xf>
    <xf numFmtId="0" fontId="5" fillId="0" borderId="40" xfId="1" applyFont="1" applyBorder="1">
      <alignment vertical="center"/>
    </xf>
    <xf numFmtId="0" fontId="5" fillId="6" borderId="40" xfId="1" applyFont="1" applyFill="1" applyBorder="1">
      <alignment vertical="center"/>
    </xf>
    <xf numFmtId="0" fontId="47" fillId="0" borderId="53" xfId="1" applyFont="1" applyBorder="1" applyAlignment="1" applyProtection="1">
      <alignment horizontal="left" vertical="center" wrapText="1"/>
      <protection locked="0"/>
    </xf>
    <xf numFmtId="0" fontId="47" fillId="0" borderId="36" xfId="1" applyFont="1" applyBorder="1" applyAlignment="1" applyProtection="1">
      <alignment horizontal="left" vertical="center" wrapText="1"/>
      <protection locked="0"/>
    </xf>
    <xf numFmtId="0" fontId="47" fillId="0" borderId="54" xfId="1" applyFont="1" applyBorder="1" applyAlignment="1" applyProtection="1">
      <alignment horizontal="left" vertical="center" wrapText="1"/>
      <protection locked="0"/>
    </xf>
    <xf numFmtId="0" fontId="47" fillId="0" borderId="24" xfId="1" applyFont="1" applyBorder="1" applyAlignment="1" applyProtection="1">
      <alignment horizontal="left" vertical="center" wrapText="1"/>
      <protection locked="0"/>
    </xf>
    <xf numFmtId="0" fontId="9" fillId="0" borderId="18" xfId="1" applyFont="1" applyBorder="1" applyAlignment="1" applyProtection="1">
      <alignment horizontal="center" vertical="center" wrapText="1"/>
      <protection locked="0"/>
    </xf>
    <xf numFmtId="0" fontId="9" fillId="0" borderId="23" xfId="1" applyFont="1" applyBorder="1" applyAlignment="1" applyProtection="1">
      <alignment horizontal="center" vertical="center" wrapText="1"/>
      <protection locked="0"/>
    </xf>
    <xf numFmtId="0" fontId="4" fillId="0" borderId="18" xfId="1" applyFont="1" applyBorder="1" applyAlignment="1" applyProtection="1">
      <alignment horizontal="left" vertical="center" wrapText="1"/>
      <protection locked="0"/>
    </xf>
    <xf numFmtId="0" fontId="4" fillId="0" borderId="34" xfId="1" applyFont="1" applyBorder="1" applyAlignment="1" applyProtection="1">
      <alignment horizontal="left" vertical="center" wrapText="1"/>
      <protection locked="0"/>
    </xf>
    <xf numFmtId="0" fontId="4" fillId="0" borderId="36" xfId="1" applyFont="1" applyBorder="1" applyAlignment="1" applyProtection="1">
      <alignment horizontal="left" vertical="center" wrapText="1"/>
      <protection locked="0"/>
    </xf>
    <xf numFmtId="0" fontId="4" fillId="0" borderId="23" xfId="1" applyFont="1" applyBorder="1" applyAlignment="1" applyProtection="1">
      <alignment horizontal="left" vertical="center" wrapText="1"/>
      <protection locked="0"/>
    </xf>
    <xf numFmtId="0" fontId="4" fillId="0" borderId="10" xfId="1" applyFont="1" applyBorder="1" applyAlignment="1" applyProtection="1">
      <alignment horizontal="left" vertical="center" wrapText="1"/>
      <protection locked="0"/>
    </xf>
    <xf numFmtId="0" fontId="4" fillId="0" borderId="24" xfId="1" applyFont="1" applyBorder="1" applyAlignment="1" applyProtection="1">
      <alignment horizontal="left" vertical="center" wrapText="1"/>
      <protection locked="0"/>
    </xf>
    <xf numFmtId="0" fontId="8" fillId="4" borderId="2" xfId="1" applyFont="1" applyFill="1" applyBorder="1" applyAlignment="1" applyProtection="1">
      <alignment horizontal="left" vertical="center"/>
      <protection locked="0"/>
    </xf>
    <xf numFmtId="0" fontId="8" fillId="4" borderId="3" xfId="1" applyFont="1" applyFill="1" applyBorder="1" applyAlignment="1" applyProtection="1">
      <alignment horizontal="left" vertical="center"/>
      <protection locked="0"/>
    </xf>
    <xf numFmtId="0" fontId="8" fillId="4" borderId="4" xfId="1" applyFont="1" applyFill="1" applyBorder="1" applyAlignment="1" applyProtection="1">
      <alignment horizontal="left" vertical="center"/>
      <protection locked="0"/>
    </xf>
    <xf numFmtId="0" fontId="8" fillId="0" borderId="2" xfId="1" applyFont="1" applyBorder="1" applyAlignment="1" applyProtection="1">
      <alignment horizontal="left" vertical="center"/>
      <protection locked="0"/>
    </xf>
    <xf numFmtId="0" fontId="8" fillId="0" borderId="3" xfId="1" applyFont="1" applyBorder="1" applyAlignment="1" applyProtection="1">
      <alignment horizontal="left" vertical="center"/>
      <protection locked="0"/>
    </xf>
    <xf numFmtId="0" fontId="8" fillId="0" borderId="4" xfId="1" applyFont="1" applyBorder="1" applyAlignment="1" applyProtection="1">
      <alignment horizontal="left" vertical="center"/>
      <protection locked="0"/>
    </xf>
    <xf numFmtId="0" fontId="5" fillId="2" borderId="2"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protection locked="0"/>
    </xf>
    <xf numFmtId="0" fontId="8" fillId="4" borderId="5" xfId="1" applyFont="1" applyFill="1" applyBorder="1" applyAlignment="1" applyProtection="1">
      <alignment horizontal="left" vertical="center"/>
      <protection locked="0"/>
    </xf>
    <xf numFmtId="0" fontId="8" fillId="4" borderId="0" xfId="1" applyFont="1" applyFill="1" applyAlignment="1" applyProtection="1">
      <alignment horizontal="left" vertical="center"/>
      <protection locked="0"/>
    </xf>
    <xf numFmtId="0" fontId="8" fillId="4" borderId="6" xfId="1" applyFont="1" applyFill="1" applyBorder="1" applyAlignment="1" applyProtection="1">
      <alignment horizontal="left" vertical="center"/>
      <protection locked="0"/>
    </xf>
    <xf numFmtId="0" fontId="8" fillId="4" borderId="8" xfId="1" applyFont="1" applyFill="1" applyBorder="1" applyAlignment="1" applyProtection="1">
      <alignment horizontal="left" vertical="center"/>
      <protection locked="0"/>
    </xf>
    <xf numFmtId="0" fontId="8" fillId="4" borderId="1" xfId="1" applyFont="1" applyFill="1" applyBorder="1" applyAlignment="1" applyProtection="1">
      <alignment horizontal="left" vertical="center"/>
      <protection locked="0"/>
    </xf>
    <xf numFmtId="0" fontId="8" fillId="4" borderId="9" xfId="1" applyFont="1" applyFill="1" applyBorder="1" applyAlignment="1" applyProtection="1">
      <alignment horizontal="left" vertical="center"/>
      <protection locked="0"/>
    </xf>
    <xf numFmtId="0" fontId="8" fillId="0" borderId="5" xfId="1" applyFont="1" applyBorder="1" applyAlignment="1" applyProtection="1">
      <alignment horizontal="left" vertical="center"/>
      <protection locked="0"/>
    </xf>
    <xf numFmtId="0" fontId="8" fillId="0" borderId="0" xfId="1" applyFont="1" applyAlignment="1" applyProtection="1">
      <alignment horizontal="left" vertical="center"/>
      <protection locked="0"/>
    </xf>
    <xf numFmtId="0" fontId="8" fillId="0" borderId="6" xfId="1" applyFont="1" applyBorder="1" applyAlignment="1" applyProtection="1">
      <alignment horizontal="left" vertical="center"/>
      <protection locked="0"/>
    </xf>
    <xf numFmtId="0" fontId="8" fillId="0" borderId="8" xfId="1" applyFont="1" applyBorder="1" applyAlignment="1" applyProtection="1">
      <alignment horizontal="left" vertical="center"/>
      <protection locked="0"/>
    </xf>
    <xf numFmtId="0" fontId="8" fillId="0" borderId="1" xfId="1" applyFont="1" applyBorder="1" applyAlignment="1" applyProtection="1">
      <alignment horizontal="left" vertical="center"/>
      <protection locked="0"/>
    </xf>
    <xf numFmtId="0" fontId="8" fillId="0" borderId="9" xfId="1" applyFont="1" applyBorder="1" applyAlignment="1" applyProtection="1">
      <alignment horizontal="left" vertical="center"/>
      <protection locked="0"/>
    </xf>
    <xf numFmtId="0" fontId="5" fillId="2" borderId="5" xfId="1" applyFont="1" applyFill="1" applyBorder="1" applyAlignment="1" applyProtection="1">
      <alignment horizontal="center" vertical="center"/>
      <protection locked="0"/>
    </xf>
    <xf numFmtId="0" fontId="5" fillId="2" borderId="0" xfId="1" applyFont="1" applyFill="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17" fillId="2" borderId="70" xfId="1" applyFont="1" applyFill="1" applyBorder="1" applyAlignment="1" applyProtection="1">
      <alignment horizontal="left" vertical="center"/>
      <protection locked="0"/>
    </xf>
    <xf numFmtId="0" fontId="17" fillId="2" borderId="21" xfId="1" applyFont="1" applyFill="1" applyBorder="1" applyAlignment="1" applyProtection="1">
      <alignment horizontal="left" vertical="center"/>
      <protection locked="0"/>
    </xf>
    <xf numFmtId="0" fontId="17" fillId="2" borderId="22" xfId="1" applyFont="1" applyFill="1" applyBorder="1" applyAlignment="1" applyProtection="1">
      <alignment horizontal="left" vertical="center"/>
      <protection locked="0"/>
    </xf>
    <xf numFmtId="0" fontId="4" fillId="0" borderId="11" xfId="1" applyFont="1" applyBorder="1" applyAlignment="1" applyProtection="1">
      <alignment horizontal="center" vertical="center" wrapText="1"/>
      <protection locked="0"/>
    </xf>
    <xf numFmtId="0" fontId="4" fillId="0" borderId="12" xfId="1" applyFont="1" applyBorder="1" applyAlignment="1" applyProtection="1">
      <alignment horizontal="center" vertical="center" wrapText="1"/>
      <protection locked="0"/>
    </xf>
    <xf numFmtId="0" fontId="4" fillId="0" borderId="55" xfId="1" applyFont="1" applyBorder="1" applyAlignment="1" applyProtection="1">
      <alignment horizontal="center" vertical="center" wrapText="1"/>
      <protection locked="0"/>
    </xf>
    <xf numFmtId="0" fontId="4" fillId="0" borderId="5" xfId="1" applyFont="1" applyBorder="1" applyAlignment="1" applyProtection="1">
      <alignment horizontal="center" vertical="center" wrapText="1"/>
      <protection locked="0"/>
    </xf>
    <xf numFmtId="0" fontId="4" fillId="0" borderId="0" xfId="1" applyFont="1" applyAlignment="1" applyProtection="1">
      <alignment horizontal="center" vertical="center" wrapText="1"/>
      <protection locked="0"/>
    </xf>
    <xf numFmtId="0" fontId="4" fillId="0" borderId="7" xfId="1" applyFont="1" applyBorder="1" applyAlignment="1" applyProtection="1">
      <alignment horizontal="center" vertical="center" wrapText="1"/>
      <protection locked="0"/>
    </xf>
    <xf numFmtId="0" fontId="4" fillId="0" borderId="67" xfId="1" applyFont="1" applyBorder="1" applyAlignment="1" applyProtection="1">
      <alignment horizontal="left" vertical="center" wrapText="1"/>
      <protection locked="0"/>
    </xf>
    <xf numFmtId="0" fontId="4" fillId="0" borderId="12" xfId="1" applyFont="1" applyBorder="1" applyAlignment="1" applyProtection="1">
      <alignment horizontal="left" vertical="center" wrapText="1"/>
      <protection locked="0"/>
    </xf>
    <xf numFmtId="0" fontId="4" fillId="0" borderId="13" xfId="1" applyFont="1" applyBorder="1" applyAlignment="1" applyProtection="1">
      <alignment horizontal="left" vertical="center" wrapText="1"/>
      <protection locked="0"/>
    </xf>
    <xf numFmtId="0" fontId="4" fillId="0" borderId="61" xfId="1" applyFont="1" applyBorder="1" applyAlignment="1" applyProtection="1">
      <alignment horizontal="left" vertical="center" wrapText="1"/>
      <protection locked="0"/>
    </xf>
    <xf numFmtId="0" fontId="4" fillId="0" borderId="0" xfId="1" applyFont="1" applyAlignment="1" applyProtection="1">
      <alignment horizontal="left" vertical="center" wrapText="1"/>
      <protection locked="0"/>
    </xf>
    <xf numFmtId="0" fontId="4" fillId="0" borderId="6" xfId="1" applyFont="1" applyBorder="1" applyAlignment="1" applyProtection="1">
      <alignment horizontal="left" vertical="center" wrapText="1"/>
      <protection locked="0"/>
    </xf>
    <xf numFmtId="0" fontId="5" fillId="0" borderId="60"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2" xfId="1" applyFont="1" applyBorder="1" applyAlignment="1" applyProtection="1">
      <alignment horizontal="center" vertical="center"/>
      <protection locked="0"/>
    </xf>
    <xf numFmtId="0" fontId="5" fillId="0" borderId="60" xfId="1" applyFont="1" applyBorder="1" applyProtection="1">
      <alignment vertical="center"/>
      <protection locked="0"/>
    </xf>
    <xf numFmtId="0" fontId="5" fillId="0" borderId="41" xfId="1" applyFont="1" applyBorder="1" applyProtection="1">
      <alignment vertical="center"/>
      <protection locked="0"/>
    </xf>
    <xf numFmtId="0" fontId="5" fillId="0" borderId="42" xfId="1" applyFont="1" applyBorder="1" applyProtection="1">
      <alignment vertical="center"/>
      <protection locked="0"/>
    </xf>
    <xf numFmtId="0" fontId="5" fillId="2" borderId="20" xfId="1" applyFont="1" applyFill="1" applyBorder="1" applyAlignment="1" applyProtection="1">
      <alignment horizontal="left" vertical="center" wrapText="1"/>
      <protection locked="0"/>
    </xf>
    <xf numFmtId="0" fontId="5" fillId="2" borderId="21" xfId="1" applyFont="1" applyFill="1" applyBorder="1" applyAlignment="1" applyProtection="1">
      <alignment horizontal="left" vertical="center" wrapText="1"/>
      <protection locked="0"/>
    </xf>
    <xf numFmtId="0" fontId="5" fillId="2" borderId="22" xfId="1" applyFont="1" applyFill="1" applyBorder="1" applyAlignment="1" applyProtection="1">
      <alignment horizontal="left" vertical="center" wrapText="1"/>
      <protection locked="0"/>
    </xf>
    <xf numFmtId="0" fontId="16" fillId="0" borderId="11" xfId="1" applyFont="1" applyBorder="1" applyAlignment="1" applyProtection="1">
      <alignment horizontal="center" vertical="center" wrapText="1"/>
      <protection locked="0"/>
    </xf>
    <xf numFmtId="0" fontId="16" fillId="0" borderId="12" xfId="1" applyFont="1" applyBorder="1" applyAlignment="1" applyProtection="1">
      <alignment horizontal="center" vertical="center" wrapText="1"/>
      <protection locked="0"/>
    </xf>
    <xf numFmtId="0" fontId="16" fillId="0" borderId="13" xfId="1" applyFont="1" applyBorder="1" applyAlignment="1" applyProtection="1">
      <alignment horizontal="center" vertical="center" wrapText="1"/>
      <protection locked="0"/>
    </xf>
    <xf numFmtId="0" fontId="16" fillId="0" borderId="5" xfId="1" applyFont="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6" xfId="1" applyFont="1" applyBorder="1" applyAlignment="1" applyProtection="1">
      <alignment horizontal="center" vertical="center" wrapText="1"/>
      <protection locked="0"/>
    </xf>
    <xf numFmtId="0" fontId="16" fillId="0" borderId="8" xfId="1" applyFont="1" applyBorder="1" applyAlignment="1" applyProtection="1">
      <alignment horizontal="center" vertical="center" wrapText="1"/>
      <protection locked="0"/>
    </xf>
    <xf numFmtId="0" fontId="16" fillId="0" borderId="1" xfId="1" applyFont="1" applyBorder="1" applyAlignment="1" applyProtection="1">
      <alignment horizontal="center" vertical="center" wrapText="1"/>
      <protection locked="0"/>
    </xf>
    <xf numFmtId="0" fontId="16" fillId="0" borderId="9" xfId="1" applyFont="1" applyBorder="1" applyAlignment="1" applyProtection="1">
      <alignment horizontal="center" vertical="center" wrapText="1"/>
      <protection locked="0"/>
    </xf>
    <xf numFmtId="0" fontId="5" fillId="0" borderId="1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5" fillId="0" borderId="13" xfId="1" applyFont="1" applyBorder="1" applyAlignment="1" applyProtection="1">
      <alignment horizontal="left" vertical="top" wrapText="1"/>
      <protection locked="0"/>
    </xf>
    <xf numFmtId="0" fontId="5" fillId="0" borderId="5" xfId="1" applyFont="1" applyBorder="1" applyAlignment="1" applyProtection="1">
      <alignment horizontal="left" vertical="top" wrapText="1"/>
      <protection locked="0"/>
    </xf>
    <xf numFmtId="0" fontId="5" fillId="0" borderId="0" xfId="1" applyFont="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5" fillId="2" borderId="65" xfId="1" applyFont="1" applyFill="1" applyBorder="1" applyAlignment="1">
      <alignment horizontal="center" vertical="center" wrapText="1"/>
    </xf>
    <xf numFmtId="0" fontId="5" fillId="2" borderId="66" xfId="1" applyFont="1" applyFill="1" applyBorder="1" applyAlignment="1">
      <alignment horizontal="center" vertical="center"/>
    </xf>
    <xf numFmtId="0" fontId="5" fillId="2" borderId="66" xfId="1" applyFont="1" applyFill="1" applyBorder="1" applyAlignment="1">
      <alignment horizontal="center" vertical="center" wrapText="1"/>
    </xf>
    <xf numFmtId="0" fontId="5" fillId="2" borderId="61" xfId="1" applyFont="1" applyFill="1" applyBorder="1" applyAlignment="1">
      <alignment horizontal="center" vertical="top" wrapText="1"/>
    </xf>
    <xf numFmtId="0" fontId="5" fillId="2" borderId="0" xfId="1" applyFont="1" applyFill="1" applyAlignment="1">
      <alignment horizontal="center" vertical="top" wrapText="1"/>
    </xf>
    <xf numFmtId="0" fontId="5" fillId="2" borderId="6" xfId="1" applyFont="1" applyFill="1" applyBorder="1" applyAlignment="1">
      <alignment horizontal="center" vertical="top" wrapText="1"/>
    </xf>
    <xf numFmtId="0" fontId="8" fillId="2" borderId="31"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8" fillId="0" borderId="14" xfId="1" applyFont="1" applyBorder="1" applyAlignment="1" applyProtection="1">
      <alignment horizontal="left" vertical="center" wrapText="1"/>
      <protection locked="0"/>
    </xf>
    <xf numFmtId="0" fontId="8" fillId="0" borderId="16" xfId="1" applyFont="1" applyBorder="1" applyAlignment="1" applyProtection="1">
      <alignment horizontal="left" vertical="center" wrapText="1"/>
      <protection locked="0"/>
    </xf>
    <xf numFmtId="0" fontId="5" fillId="0" borderId="15" xfId="1" applyFont="1" applyBorder="1" applyAlignment="1">
      <alignment horizontal="left"/>
    </xf>
    <xf numFmtId="0" fontId="5" fillId="0" borderId="14" xfId="1" applyFont="1" applyBorder="1" applyAlignment="1">
      <alignment horizontal="left"/>
    </xf>
    <xf numFmtId="0" fontId="5" fillId="0" borderId="16" xfId="1" applyFont="1" applyBorder="1" applyAlignment="1">
      <alignment horizontal="left"/>
    </xf>
    <xf numFmtId="0" fontId="8" fillId="0" borderId="0" xfId="1" applyFont="1" applyAlignment="1" applyProtection="1">
      <alignment horizontal="left" vertical="center" wrapText="1"/>
      <protection locked="0"/>
    </xf>
    <xf numFmtId="0" fontId="8" fillId="0" borderId="6" xfId="1" applyFont="1" applyBorder="1" applyAlignment="1" applyProtection="1">
      <alignment horizontal="left" vertical="center" wrapText="1"/>
      <protection locked="0"/>
    </xf>
    <xf numFmtId="0" fontId="5" fillId="0" borderId="11" xfId="1" applyFont="1" applyBorder="1" applyAlignment="1" applyProtection="1">
      <alignment horizontal="left" vertical="center" wrapText="1"/>
      <protection locked="0"/>
    </xf>
    <xf numFmtId="0" fontId="5" fillId="0" borderId="12" xfId="1" applyFont="1" applyBorder="1" applyAlignment="1" applyProtection="1">
      <alignment horizontal="left" vertical="center" wrapText="1"/>
      <protection locked="0"/>
    </xf>
    <xf numFmtId="0" fontId="5" fillId="0" borderId="13" xfId="1" applyFont="1" applyBorder="1" applyAlignment="1" applyProtection="1">
      <alignment horizontal="left" vertical="center" wrapText="1"/>
      <protection locked="0"/>
    </xf>
    <xf numFmtId="0" fontId="5" fillId="0" borderId="5" xfId="1" applyFont="1" applyBorder="1" applyAlignment="1" applyProtection="1">
      <alignment horizontal="left" vertical="center" wrapText="1"/>
      <protection locked="0"/>
    </xf>
    <xf numFmtId="0" fontId="5" fillId="0" borderId="0" xfId="1" applyFont="1" applyAlignment="1" applyProtection="1">
      <alignment horizontal="left" vertical="center" wrapText="1"/>
      <protection locked="0"/>
    </xf>
    <xf numFmtId="0" fontId="5" fillId="0" borderId="6" xfId="1" applyFont="1" applyBorder="1" applyAlignment="1" applyProtection="1">
      <alignment horizontal="left" vertical="center" wrapText="1"/>
      <protection locked="0"/>
    </xf>
    <xf numFmtId="0" fontId="5" fillId="0" borderId="8" xfId="1" applyFont="1" applyBorder="1" applyAlignment="1" applyProtection="1">
      <alignment horizontal="left" vertical="center" wrapText="1"/>
      <protection locked="0"/>
    </xf>
    <xf numFmtId="0" fontId="5" fillId="0" borderId="1" xfId="1" applyFont="1" applyBorder="1" applyAlignment="1" applyProtection="1">
      <alignment horizontal="left" vertical="center" wrapText="1"/>
      <protection locked="0"/>
    </xf>
    <xf numFmtId="0" fontId="5" fillId="0" borderId="9" xfId="1" applyFont="1" applyBorder="1" applyAlignment="1" applyProtection="1">
      <alignment horizontal="left" vertical="center" wrapText="1"/>
      <protection locked="0"/>
    </xf>
    <xf numFmtId="0" fontId="8" fillId="2" borderId="15"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4" borderId="14" xfId="1" applyFont="1" applyFill="1" applyBorder="1" applyAlignment="1" applyProtection="1">
      <alignment horizontal="left" vertical="center" wrapText="1"/>
      <protection locked="0"/>
    </xf>
    <xf numFmtId="0" fontId="8" fillId="4" borderId="16" xfId="1" applyFont="1" applyFill="1" applyBorder="1" applyAlignment="1" applyProtection="1">
      <alignment horizontal="left" vertical="center" wrapText="1"/>
      <protection locked="0"/>
    </xf>
    <xf numFmtId="0" fontId="8" fillId="0" borderId="34" xfId="1" applyFont="1" applyBorder="1" applyAlignment="1" applyProtection="1">
      <alignment horizontal="left" vertical="center" wrapText="1"/>
      <protection locked="0"/>
    </xf>
    <xf numFmtId="0" fontId="8" fillId="0" borderId="71" xfId="1" applyFont="1" applyBorder="1" applyAlignment="1" applyProtection="1">
      <alignment horizontal="left" vertical="center" wrapText="1"/>
      <protection locked="0"/>
    </xf>
    <xf numFmtId="0" fontId="5" fillId="0" borderId="31" xfId="1" applyFont="1" applyBorder="1" applyAlignment="1">
      <alignment horizontal="left"/>
    </xf>
    <xf numFmtId="0" fontId="5" fillId="0" borderId="28" xfId="1" applyFont="1" applyBorder="1" applyAlignment="1">
      <alignment horizontal="left"/>
    </xf>
    <xf numFmtId="0" fontId="5" fillId="0" borderId="32" xfId="1" applyFont="1" applyBorder="1" applyAlignment="1">
      <alignment horizontal="left"/>
    </xf>
    <xf numFmtId="0" fontId="19" fillId="5" borderId="18" xfId="1" applyFont="1" applyFill="1" applyBorder="1" applyAlignment="1">
      <alignment horizontal="center" vertical="center" wrapText="1"/>
    </xf>
    <xf numFmtId="0" fontId="19" fillId="5" borderId="34" xfId="1" applyFont="1" applyFill="1" applyBorder="1" applyAlignment="1">
      <alignment horizontal="center" vertical="center" wrapText="1"/>
    </xf>
    <xf numFmtId="0" fontId="19" fillId="5" borderId="71" xfId="1" applyFont="1" applyFill="1" applyBorder="1" applyAlignment="1">
      <alignment horizontal="center" vertical="center" wrapText="1"/>
    </xf>
    <xf numFmtId="0" fontId="5" fillId="0" borderId="15" xfId="1" applyFont="1" applyBorder="1" applyAlignment="1"/>
    <xf numFmtId="0" fontId="5" fillId="0" borderId="14" xfId="1" applyFont="1" applyBorder="1" applyAlignment="1"/>
    <xf numFmtId="0" fontId="5" fillId="0" borderId="16" xfId="1" applyFont="1" applyBorder="1" applyAlignment="1"/>
    <xf numFmtId="0" fontId="8" fillId="0" borderId="61"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68" xfId="1" applyFont="1" applyBorder="1" applyAlignment="1" applyProtection="1">
      <alignment horizontal="center" vertical="center" wrapText="1"/>
      <protection locked="0"/>
    </xf>
    <xf numFmtId="0" fontId="8" fillId="0" borderId="1" xfId="1" applyFont="1" applyBorder="1" applyAlignment="1" applyProtection="1">
      <alignment horizontal="center" vertical="center" wrapText="1"/>
      <protection locked="0"/>
    </xf>
    <xf numFmtId="0" fontId="8" fillId="0" borderId="6" xfId="1" applyFont="1" applyBorder="1" applyAlignment="1">
      <alignment horizontal="center" vertical="center" wrapText="1"/>
    </xf>
    <xf numFmtId="0" fontId="8" fillId="0" borderId="9" xfId="1" applyFont="1" applyBorder="1" applyAlignment="1">
      <alignment horizontal="center" vertical="center" wrapText="1"/>
    </xf>
    <xf numFmtId="0" fontId="5" fillId="0" borderId="18" xfId="1" applyFont="1" applyBorder="1" applyAlignment="1"/>
    <xf numFmtId="0" fontId="5" fillId="0" borderId="34" xfId="1" applyFont="1" applyBorder="1" applyAlignment="1"/>
    <xf numFmtId="0" fontId="5" fillId="0" borderId="71" xfId="1" applyFont="1" applyBorder="1" applyAlignment="1"/>
    <xf numFmtId="0" fontId="5" fillId="0" borderId="21" xfId="1" applyFont="1" applyBorder="1" applyAlignment="1"/>
    <xf numFmtId="0" fontId="19" fillId="0" borderId="8" xfId="1" applyFont="1" applyBorder="1" applyAlignment="1">
      <alignment horizontal="left" wrapText="1"/>
    </xf>
    <xf numFmtId="0" fontId="19" fillId="0" borderId="1" xfId="1" applyFont="1" applyBorder="1" applyAlignment="1">
      <alignment horizontal="left" wrapText="1"/>
    </xf>
    <xf numFmtId="0" fontId="19" fillId="0" borderId="9" xfId="1" applyFont="1" applyBorder="1" applyAlignment="1">
      <alignment horizontal="left" wrapText="1"/>
    </xf>
    <xf numFmtId="0" fontId="9" fillId="5" borderId="70" xfId="1" applyFont="1" applyFill="1" applyBorder="1" applyAlignment="1">
      <alignment horizontal="center" vertical="center" wrapText="1"/>
    </xf>
    <xf numFmtId="0" fontId="9" fillId="5" borderId="21" xfId="1" applyFont="1" applyFill="1" applyBorder="1" applyAlignment="1">
      <alignment horizontal="center" vertical="center" wrapText="1"/>
    </xf>
    <xf numFmtId="0" fontId="9" fillId="5" borderId="22" xfId="1" applyFont="1" applyFill="1" applyBorder="1" applyAlignment="1">
      <alignment horizontal="center" vertical="center" wrapText="1"/>
    </xf>
    <xf numFmtId="0" fontId="8" fillId="0" borderId="0" xfId="1" applyFont="1" applyAlignment="1">
      <alignment horizontal="left" vertical="center" wrapText="1"/>
    </xf>
    <xf numFmtId="0" fontId="35" fillId="0" borderId="0" xfId="1" applyFont="1" applyAlignment="1" applyProtection="1">
      <alignment horizontal="center" vertical="center" wrapText="1"/>
      <protection locked="0"/>
    </xf>
    <xf numFmtId="0" fontId="17" fillId="2" borderId="5" xfId="1" applyFont="1" applyFill="1" applyBorder="1" applyAlignment="1">
      <alignment horizontal="center" vertical="center" wrapText="1"/>
    </xf>
    <xf numFmtId="0" fontId="17" fillId="2" borderId="0" xfId="1" applyFont="1" applyFill="1" applyAlignment="1">
      <alignment horizontal="center" vertical="center"/>
    </xf>
    <xf numFmtId="0" fontId="17" fillId="2" borderId="8" xfId="1" applyFont="1" applyFill="1" applyBorder="1" applyAlignment="1">
      <alignment horizontal="center" vertical="center"/>
    </xf>
    <xf numFmtId="0" fontId="17" fillId="2" borderId="1" xfId="1" applyFont="1" applyFill="1" applyBorder="1" applyAlignment="1">
      <alignment horizontal="center" vertical="center"/>
    </xf>
    <xf numFmtId="178" fontId="9" fillId="6" borderId="0" xfId="1" applyNumberFormat="1" applyFont="1" applyFill="1" applyAlignment="1">
      <alignment horizontal="center" vertical="center"/>
    </xf>
    <xf numFmtId="178" fontId="9" fillId="6" borderId="1" xfId="1" applyNumberFormat="1" applyFont="1" applyFill="1" applyBorder="1" applyAlignment="1">
      <alignment horizontal="center" vertical="center"/>
    </xf>
    <xf numFmtId="0" fontId="8" fillId="0" borderId="7" xfId="1" applyFont="1" applyBorder="1" applyAlignment="1">
      <alignment horizontal="center" vertical="center" wrapText="1"/>
    </xf>
    <xf numFmtId="0" fontId="8" fillId="0" borderId="33" xfId="1" applyFont="1" applyBorder="1" applyAlignment="1">
      <alignment horizontal="center" vertical="center" wrapText="1"/>
    </xf>
    <xf numFmtId="178" fontId="34" fillId="6" borderId="61" xfId="1" applyNumberFormat="1" applyFont="1" applyFill="1" applyBorder="1" applyAlignment="1">
      <alignment horizontal="center" vertical="center" wrapText="1"/>
    </xf>
    <xf numFmtId="0" fontId="34" fillId="6" borderId="0" xfId="1" applyFont="1" applyFill="1" applyAlignment="1">
      <alignment horizontal="center" vertical="center" wrapText="1"/>
    </xf>
    <xf numFmtId="0" fontId="34" fillId="6" borderId="68" xfId="1" applyFont="1" applyFill="1" applyBorder="1" applyAlignment="1">
      <alignment horizontal="center" vertical="center" wrapText="1"/>
    </xf>
    <xf numFmtId="0" fontId="34" fillId="6" borderId="1" xfId="1" applyFont="1" applyFill="1" applyBorder="1" applyAlignment="1">
      <alignment horizontal="center" vertical="center" wrapText="1"/>
    </xf>
    <xf numFmtId="0" fontId="5" fillId="0" borderId="6" xfId="1" applyFont="1" applyBorder="1" applyAlignment="1">
      <alignment horizontal="center" vertical="center" wrapText="1"/>
    </xf>
    <xf numFmtId="0" fontId="5" fillId="0" borderId="9" xfId="1" applyFont="1" applyBorder="1" applyAlignment="1">
      <alignment horizontal="center" vertical="center" wrapText="1"/>
    </xf>
    <xf numFmtId="0" fontId="25" fillId="2" borderId="70" xfId="7" applyFill="1" applyBorder="1" applyAlignment="1" applyProtection="1">
      <alignment horizontal="left" vertical="center"/>
      <protection locked="0"/>
    </xf>
    <xf numFmtId="0" fontId="25" fillId="2" borderId="21" xfId="7" applyFill="1" applyBorder="1" applyAlignment="1" applyProtection="1">
      <alignment horizontal="left" vertical="center"/>
      <protection locked="0"/>
    </xf>
    <xf numFmtId="0" fontId="25" fillId="2" borderId="22" xfId="7" applyFill="1" applyBorder="1" applyAlignment="1" applyProtection="1">
      <alignment horizontal="left" vertical="center"/>
      <protection locked="0"/>
    </xf>
    <xf numFmtId="0" fontId="9" fillId="7" borderId="17" xfId="0" applyFont="1" applyFill="1" applyBorder="1" applyAlignment="1">
      <alignment horizontal="left" vertical="center"/>
    </xf>
    <xf numFmtId="0" fontId="9" fillId="7" borderId="37" xfId="0" applyFont="1" applyFill="1" applyBorder="1" applyAlignment="1">
      <alignment horizontal="left" vertical="center"/>
    </xf>
    <xf numFmtId="0" fontId="31" fillId="0" borderId="0" xfId="0" applyFont="1" applyAlignment="1">
      <alignment horizontal="left" vertical="center" wrapText="1"/>
    </xf>
    <xf numFmtId="0" fontId="14" fillId="0" borderId="78" xfId="0" applyFont="1" applyBorder="1" applyAlignment="1">
      <alignment vertical="center" wrapText="1"/>
    </xf>
    <xf numFmtId="0" fontId="14" fillId="0" borderId="45" xfId="0" applyFont="1" applyBorder="1" applyAlignment="1">
      <alignment vertical="center" wrapText="1"/>
    </xf>
    <xf numFmtId="0" fontId="14" fillId="0" borderId="33" xfId="0" applyFont="1" applyBorder="1" applyAlignment="1">
      <alignment vertical="center" wrapText="1"/>
    </xf>
    <xf numFmtId="0" fontId="14" fillId="0" borderId="80" xfId="0" applyFont="1" applyBorder="1" applyAlignment="1">
      <alignment vertical="center" wrapText="1"/>
    </xf>
    <xf numFmtId="0" fontId="14" fillId="0" borderId="74" xfId="0" applyFont="1" applyBorder="1" applyAlignment="1">
      <alignment vertical="center" wrapText="1"/>
    </xf>
    <xf numFmtId="0" fontId="14" fillId="0" borderId="75" xfId="0" applyFont="1" applyBorder="1" applyAlignment="1">
      <alignment vertical="center"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6" xfId="0" applyFont="1" applyBorder="1" applyAlignment="1">
      <alignment horizontal="left" vertical="top" wrapText="1"/>
    </xf>
    <xf numFmtId="0" fontId="5" fillId="0" borderId="8" xfId="0"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48" fillId="0" borderId="0" xfId="0" applyFont="1" applyAlignment="1">
      <alignment horizontal="center" vertical="center" wrapText="1"/>
    </xf>
    <xf numFmtId="0" fontId="49" fillId="0" borderId="0" xfId="0" applyFont="1" applyAlignment="1">
      <alignment horizontal="left" vertical="center" wrapText="1"/>
    </xf>
    <xf numFmtId="0" fontId="57" fillId="6" borderId="15" xfId="0" applyFont="1" applyFill="1" applyBorder="1" applyAlignment="1">
      <alignment horizontal="center" vertical="center"/>
    </xf>
    <xf numFmtId="0" fontId="57" fillId="6" borderId="14" xfId="0" applyFont="1" applyFill="1" applyBorder="1" applyAlignment="1">
      <alignment horizontal="center" vertical="center"/>
    </xf>
    <xf numFmtId="0" fontId="57" fillId="6" borderId="57" xfId="0" applyFont="1" applyFill="1" applyBorder="1" applyAlignment="1">
      <alignment horizontal="center" vertical="center"/>
    </xf>
    <xf numFmtId="0" fontId="25" fillId="0" borderId="0" xfId="7" applyAlignment="1" applyProtection="1">
      <alignment horizontal="center" vertical="center"/>
      <protection locked="0"/>
    </xf>
  </cellXfs>
  <cellStyles count="8">
    <cellStyle name="ハイパーリンク" xfId="7" builtinId="8"/>
    <cellStyle name="桁区切り 2" xfId="3" xr:uid="{00000000-0005-0000-0000-000001000000}"/>
    <cellStyle name="桁区切り 2 2" xfId="6" xr:uid="{00000000-0005-0000-0000-000002000000}"/>
    <cellStyle name="桁区切り 3" xfId="5" xr:uid="{00000000-0005-0000-0000-000003000000}"/>
    <cellStyle name="標準" xfId="0" builtinId="0"/>
    <cellStyle name="標準 2" xfId="2" xr:uid="{00000000-0005-0000-0000-000005000000}"/>
    <cellStyle name="標準 2 2" xfId="1" xr:uid="{00000000-0005-0000-0000-000006000000}"/>
    <cellStyle name="標準 2 3" xfId="4" xr:uid="{00000000-0005-0000-0000-000007000000}"/>
  </cellStyles>
  <dxfs count="13">
    <dxf>
      <font>
        <condense val="0"/>
        <extend val="0"/>
        <color indexed="9"/>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fgColor theme="0"/>
          <bgColor rgb="FFFFFF00"/>
        </patternFill>
      </fill>
    </dxf>
    <dxf>
      <fill>
        <patternFill>
          <bgColor theme="7" tint="0.79998168889431442"/>
        </patternFill>
      </fill>
    </dxf>
    <dxf>
      <font>
        <color rgb="FFFF0000"/>
      </font>
      <fill>
        <patternFill>
          <fgColor theme="0"/>
          <bgColor rgb="FFFFFF0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1047750</xdr:colOff>
      <xdr:row>14</xdr:row>
      <xdr:rowOff>171966</xdr:rowOff>
    </xdr:from>
    <xdr:to>
      <xdr:col>7</xdr:col>
      <xdr:colOff>181428</xdr:colOff>
      <xdr:row>23</xdr:row>
      <xdr:rowOff>122464</xdr:rowOff>
    </xdr:to>
    <xdr:sp macro="" textlink="">
      <xdr:nvSpPr>
        <xdr:cNvPr id="2" name="テキスト ボックス 1">
          <a:extLst>
            <a:ext uri="{FF2B5EF4-FFF2-40B4-BE49-F238E27FC236}">
              <a16:creationId xmlns:a16="http://schemas.microsoft.com/office/drawing/2014/main" id="{8AA5C248-D37A-45A1-B5F6-6EC33A01FF78}"/>
            </a:ext>
          </a:extLst>
        </xdr:cNvPr>
        <xdr:cNvSpPr txBox="1"/>
      </xdr:nvSpPr>
      <xdr:spPr>
        <a:xfrm>
          <a:off x="2044700" y="3124716"/>
          <a:ext cx="4461328" cy="22364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chemeClr val="accent2">
                  <a:lumMod val="60000"/>
                  <a:lumOff val="40000"/>
                </a:schemeClr>
              </a:solidFill>
            </a:rPr>
            <a:t>※</a:t>
          </a:r>
          <a:r>
            <a:rPr kumimoji="1" lang="ja-JP" altLang="en-US" sz="2000">
              <a:solidFill>
                <a:schemeClr val="accent2">
                  <a:lumMod val="60000"/>
                  <a:lumOff val="40000"/>
                </a:schemeClr>
              </a:solidFill>
            </a:rPr>
            <a:t>斜め上方から撮影</a:t>
          </a:r>
          <a:endParaRPr kumimoji="1" lang="en-US" altLang="ja-JP" sz="2000">
            <a:solidFill>
              <a:schemeClr val="accent2">
                <a:lumMod val="60000"/>
                <a:lumOff val="40000"/>
              </a:schemeClr>
            </a:solidFill>
          </a:endParaRPr>
        </a:p>
        <a:p>
          <a:r>
            <a:rPr kumimoji="1" lang="en-US" altLang="ja-JP" sz="2000">
              <a:solidFill>
                <a:schemeClr val="accent2">
                  <a:lumMod val="60000"/>
                  <a:lumOff val="40000"/>
                </a:schemeClr>
              </a:solidFill>
            </a:rPr>
            <a:t>※1</a:t>
          </a:r>
          <a:r>
            <a:rPr kumimoji="1" lang="ja-JP" altLang="en-US" sz="2000">
              <a:solidFill>
                <a:schemeClr val="accent2">
                  <a:lumMod val="60000"/>
                  <a:lumOff val="40000"/>
                </a:schemeClr>
              </a:solidFill>
            </a:rPr>
            <a:t>人分の盛り付け量がわかる写真</a:t>
          </a:r>
          <a:endParaRPr kumimoji="1" lang="en-US" altLang="ja-JP" sz="2000">
            <a:solidFill>
              <a:schemeClr val="accent2">
                <a:lumMod val="60000"/>
                <a:lumOff val="40000"/>
              </a:schemeClr>
            </a:solidFill>
          </a:endParaRPr>
        </a:p>
        <a:p>
          <a:r>
            <a:rPr kumimoji="1" lang="en-US" altLang="ja-JP" sz="2000">
              <a:solidFill>
                <a:schemeClr val="accent2">
                  <a:lumMod val="60000"/>
                  <a:lumOff val="40000"/>
                </a:schemeClr>
              </a:solidFill>
            </a:rPr>
            <a:t>※</a:t>
          </a:r>
          <a:r>
            <a:rPr kumimoji="1" lang="ja-JP" altLang="en-US" sz="2000">
              <a:solidFill>
                <a:schemeClr val="accent2">
                  <a:lumMod val="60000"/>
                  <a:lumOff val="40000"/>
                </a:schemeClr>
              </a:solidFill>
            </a:rPr>
            <a:t>プリント写真を貼り付ける場合は、はがれないようにしっかり貼ってください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402167</xdr:colOff>
      <xdr:row>12</xdr:row>
      <xdr:rowOff>66132</xdr:rowOff>
    </xdr:from>
    <xdr:to>
      <xdr:col>5</xdr:col>
      <xdr:colOff>435428</xdr:colOff>
      <xdr:row>21</xdr:row>
      <xdr:rowOff>16630</xdr:rowOff>
    </xdr:to>
    <xdr:sp macro="" textlink="">
      <xdr:nvSpPr>
        <xdr:cNvPr id="2" name="テキスト ボックス 1">
          <a:extLst>
            <a:ext uri="{FF2B5EF4-FFF2-40B4-BE49-F238E27FC236}">
              <a16:creationId xmlns:a16="http://schemas.microsoft.com/office/drawing/2014/main" id="{1EC55792-0BE6-4B76-B44C-C5CEABFBB0E9}"/>
            </a:ext>
          </a:extLst>
        </xdr:cNvPr>
        <xdr:cNvSpPr txBox="1"/>
      </xdr:nvSpPr>
      <xdr:spPr>
        <a:xfrm>
          <a:off x="635000" y="2489715"/>
          <a:ext cx="4457095" cy="22364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chemeClr val="accent2">
                  <a:lumMod val="60000"/>
                  <a:lumOff val="40000"/>
                </a:schemeClr>
              </a:solidFill>
            </a:rPr>
            <a:t>※</a:t>
          </a:r>
          <a:r>
            <a:rPr kumimoji="1" lang="ja-JP" altLang="en-US" sz="2000">
              <a:solidFill>
                <a:schemeClr val="accent2">
                  <a:lumMod val="60000"/>
                  <a:lumOff val="40000"/>
                </a:schemeClr>
              </a:solidFill>
            </a:rPr>
            <a:t>斜め上方から撮影</a:t>
          </a:r>
          <a:endParaRPr kumimoji="1" lang="en-US" altLang="ja-JP" sz="2000">
            <a:solidFill>
              <a:schemeClr val="accent2">
                <a:lumMod val="60000"/>
                <a:lumOff val="40000"/>
              </a:schemeClr>
            </a:solidFill>
          </a:endParaRPr>
        </a:p>
        <a:p>
          <a:r>
            <a:rPr kumimoji="1" lang="en-US" altLang="ja-JP" sz="2000">
              <a:solidFill>
                <a:schemeClr val="accent2">
                  <a:lumMod val="60000"/>
                  <a:lumOff val="40000"/>
                </a:schemeClr>
              </a:solidFill>
            </a:rPr>
            <a:t>※1</a:t>
          </a:r>
          <a:r>
            <a:rPr kumimoji="1" lang="ja-JP" altLang="en-US" sz="2000">
              <a:solidFill>
                <a:schemeClr val="accent2">
                  <a:lumMod val="60000"/>
                  <a:lumOff val="40000"/>
                </a:schemeClr>
              </a:solidFill>
            </a:rPr>
            <a:t>人分の盛り付け量がわかる写真</a:t>
          </a:r>
          <a:endParaRPr kumimoji="1" lang="en-US" altLang="ja-JP" sz="2000">
            <a:solidFill>
              <a:schemeClr val="accent2">
                <a:lumMod val="60000"/>
                <a:lumOff val="40000"/>
              </a:schemeClr>
            </a:solidFill>
          </a:endParaRPr>
        </a:p>
        <a:p>
          <a:r>
            <a:rPr kumimoji="1" lang="en-US" altLang="ja-JP" sz="2000">
              <a:solidFill>
                <a:schemeClr val="accent2">
                  <a:lumMod val="60000"/>
                  <a:lumOff val="40000"/>
                </a:schemeClr>
              </a:solidFill>
            </a:rPr>
            <a:t>※</a:t>
          </a:r>
          <a:r>
            <a:rPr kumimoji="1" lang="ja-JP" altLang="en-US" sz="2000">
              <a:solidFill>
                <a:schemeClr val="accent2">
                  <a:lumMod val="60000"/>
                  <a:lumOff val="40000"/>
                </a:schemeClr>
              </a:solidFill>
            </a:rPr>
            <a:t>プリント写真を貼り付ける場合は、はがれないようにしっかり貼ってください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196</xdr:row>
      <xdr:rowOff>0</xdr:rowOff>
    </xdr:from>
    <xdr:to>
      <xdr:col>4</xdr:col>
      <xdr:colOff>304800</xdr:colOff>
      <xdr:row>197</xdr:row>
      <xdr:rowOff>47836</xdr:rowOff>
    </xdr:to>
    <xdr:sp macro="" textlink="">
      <xdr:nvSpPr>
        <xdr:cNvPr id="2" name="C1E9B771-B50D-4725-9015-5917367752CC" descr="cid:62D79273-471C-4E8E-B4D7-3C2AA52DCAA7">
          <a:extLst>
            <a:ext uri="{FF2B5EF4-FFF2-40B4-BE49-F238E27FC236}">
              <a16:creationId xmlns:a16="http://schemas.microsoft.com/office/drawing/2014/main" id="{51DD9B43-0238-4469-9424-4C1FFF8AD749}"/>
            </a:ext>
          </a:extLst>
        </xdr:cNvPr>
        <xdr:cNvSpPr>
          <a:spLocks noChangeAspect="1" noChangeArrowheads="1"/>
        </xdr:cNvSpPr>
      </xdr:nvSpPr>
      <xdr:spPr bwMode="auto">
        <a:xfrm>
          <a:off x="5226050" y="52279550"/>
          <a:ext cx="304800" cy="3132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76</xdr:row>
      <xdr:rowOff>0</xdr:rowOff>
    </xdr:from>
    <xdr:ext cx="304800" cy="303741"/>
    <xdr:sp macro="" textlink="">
      <xdr:nvSpPr>
        <xdr:cNvPr id="3" name="C1E9B771-B50D-4725-9015-5917367752CC" descr="cid:62D79273-471C-4E8E-B4D7-3C2AA52DCAA7">
          <a:extLst>
            <a:ext uri="{FF2B5EF4-FFF2-40B4-BE49-F238E27FC236}">
              <a16:creationId xmlns:a16="http://schemas.microsoft.com/office/drawing/2014/main" id="{1256547B-2C10-45E3-B001-36DF33DF1B27}"/>
            </a:ext>
          </a:extLst>
        </xdr:cNvPr>
        <xdr:cNvSpPr>
          <a:spLocks noChangeAspect="1" noChangeArrowheads="1"/>
        </xdr:cNvSpPr>
      </xdr:nvSpPr>
      <xdr:spPr bwMode="auto">
        <a:xfrm>
          <a:off x="5226050" y="20269200"/>
          <a:ext cx="304800" cy="303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76</xdr:row>
      <xdr:rowOff>0</xdr:rowOff>
    </xdr:from>
    <xdr:ext cx="304800" cy="303741"/>
    <xdr:sp macro="" textlink="">
      <xdr:nvSpPr>
        <xdr:cNvPr id="4" name="C1E9B771-B50D-4725-9015-5917367752CC" descr="cid:62D79273-471C-4E8E-B4D7-3C2AA52DCAA7">
          <a:extLst>
            <a:ext uri="{FF2B5EF4-FFF2-40B4-BE49-F238E27FC236}">
              <a16:creationId xmlns:a16="http://schemas.microsoft.com/office/drawing/2014/main" id="{E9099262-EEAE-4768-89F8-0516788785CC}"/>
            </a:ext>
          </a:extLst>
        </xdr:cNvPr>
        <xdr:cNvSpPr>
          <a:spLocks noChangeAspect="1" noChangeArrowheads="1"/>
        </xdr:cNvSpPr>
      </xdr:nvSpPr>
      <xdr:spPr bwMode="auto">
        <a:xfrm>
          <a:off x="5226050" y="20269200"/>
          <a:ext cx="304800" cy="303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166</xdr:row>
      <xdr:rowOff>0</xdr:rowOff>
    </xdr:from>
    <xdr:to>
      <xdr:col>4</xdr:col>
      <xdr:colOff>304800</xdr:colOff>
      <xdr:row>167</xdr:row>
      <xdr:rowOff>37042</xdr:rowOff>
    </xdr:to>
    <xdr:sp macro="" textlink="">
      <xdr:nvSpPr>
        <xdr:cNvPr id="5" name="C1E9B771-B50D-4725-9015-5917367752CC" descr="cid:62D79273-471C-4E8E-B4D7-3C2AA52DCAA7">
          <a:extLst>
            <a:ext uri="{FF2B5EF4-FFF2-40B4-BE49-F238E27FC236}">
              <a16:creationId xmlns:a16="http://schemas.microsoft.com/office/drawing/2014/main" id="{4C1E900D-E2EA-4052-B8AB-0B8B80CCAA02}"/>
            </a:ext>
          </a:extLst>
        </xdr:cNvPr>
        <xdr:cNvSpPr>
          <a:spLocks noChangeAspect="1" noChangeArrowheads="1"/>
        </xdr:cNvSpPr>
      </xdr:nvSpPr>
      <xdr:spPr bwMode="auto">
        <a:xfrm>
          <a:off x="5226050" y="44272200"/>
          <a:ext cx="304800" cy="3037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203</xdr:row>
      <xdr:rowOff>0</xdr:rowOff>
    </xdr:from>
    <xdr:to>
      <xdr:col>4</xdr:col>
      <xdr:colOff>304800</xdr:colOff>
      <xdr:row>204</xdr:row>
      <xdr:rowOff>37042</xdr:rowOff>
    </xdr:to>
    <xdr:sp macro="" textlink="">
      <xdr:nvSpPr>
        <xdr:cNvPr id="6" name="C1E9B771-B50D-4725-9015-5917367752CC" descr="cid:62D79273-471C-4E8E-B4D7-3C2AA52DCAA7">
          <a:extLst>
            <a:ext uri="{FF2B5EF4-FFF2-40B4-BE49-F238E27FC236}">
              <a16:creationId xmlns:a16="http://schemas.microsoft.com/office/drawing/2014/main" id="{599B4F4F-1A00-4F95-B440-F503240558F9}"/>
            </a:ext>
          </a:extLst>
        </xdr:cNvPr>
        <xdr:cNvSpPr>
          <a:spLocks noChangeAspect="1" noChangeArrowheads="1"/>
        </xdr:cNvSpPr>
      </xdr:nvSpPr>
      <xdr:spPr bwMode="auto">
        <a:xfrm>
          <a:off x="5226050" y="54146450"/>
          <a:ext cx="304800" cy="3037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workfolder\italy-one-factory\ord_&#12467;&#12540;&#12456;&#12452;\&#23398;&#26657;&#32102;&#39135;&#29256;(&#26704;)\EIBUN&#23398;&#26657;&#29256;Ver9\excel_dir\&#36913;&#22577;&#39135;&#21697;&#12510;&#12473;&#1247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9983;&#28079;&#21463;&#20184;\&#29983;&#28079;&#21517;&#31807;.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210219meal1\Box\&#36092;&#36023;&#37096;%20(new)\&#20385;&#26684;&#34920;\&#9733;&#12491;&#12483;&#12459;&#12493;&#20385;&#26684;&#34920;\&#9733;&#12491;&#12483;&#12459;&#12493;&#12501;&#12472;&#12479;&#12459;&#20385;&#26684;&#34920;20230501.xlsx" TargetMode="External"/><Relationship Id="rId1" Type="http://schemas.openxmlformats.org/officeDocument/2006/relationships/externalLinkPath" Target="/Users/210219meal1/Box/&#36092;&#36023;&#37096;%20(new)/&#20385;&#26684;&#34920;/&#9733;&#12491;&#12483;&#12459;&#12493;&#20385;&#26684;&#34920;/&#9733;&#12491;&#12483;&#12459;&#12493;&#12501;&#12472;&#12479;&#12459;&#20385;&#26684;&#34920;20230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ｱ"/>
      <sheetName val="ｲ"/>
      <sheetName val="ｳ"/>
      <sheetName val="ｴ"/>
      <sheetName val="ｵ"/>
      <sheetName val="食品マスタ"/>
      <sheetName val="食品群・小麦粉分別"/>
    </sheetNames>
    <sheetDataSet>
      <sheetData sheetId="0"/>
      <sheetData sheetId="1"/>
      <sheetData sheetId="2"/>
      <sheetData sheetId="3"/>
      <sheetData sheetId="4"/>
      <sheetData sheetId="5">
        <row r="1">
          <cell r="A1" t="str">
            <v>食品コード</v>
          </cell>
        </row>
        <row r="2">
          <cell r="A2" t="str">
            <v>01001</v>
          </cell>
        </row>
        <row r="3">
          <cell r="A3" t="str">
            <v>01002</v>
          </cell>
        </row>
        <row r="4">
          <cell r="A4" t="str">
            <v>01003</v>
          </cell>
        </row>
        <row r="5">
          <cell r="A5" t="str">
            <v>01004</v>
          </cell>
        </row>
        <row r="6">
          <cell r="A6" t="str">
            <v>01005</v>
          </cell>
        </row>
        <row r="7">
          <cell r="A7" t="str">
            <v>01006</v>
          </cell>
        </row>
        <row r="8">
          <cell r="A8" t="str">
            <v>01007</v>
          </cell>
        </row>
        <row r="9">
          <cell r="A9" t="str">
            <v>01008</v>
          </cell>
        </row>
        <row r="10">
          <cell r="A10" t="str">
            <v>01009</v>
          </cell>
        </row>
        <row r="11">
          <cell r="A11" t="str">
            <v>01010</v>
          </cell>
        </row>
        <row r="12">
          <cell r="A12" t="str">
            <v>01011</v>
          </cell>
        </row>
        <row r="13">
          <cell r="A13" t="str">
            <v>01012</v>
          </cell>
        </row>
        <row r="14">
          <cell r="A14" t="str">
            <v>01013</v>
          </cell>
        </row>
        <row r="15">
          <cell r="A15" t="str">
            <v>01014</v>
          </cell>
        </row>
        <row r="16">
          <cell r="A16" t="str">
            <v>01015</v>
          </cell>
        </row>
        <row r="17">
          <cell r="A17" t="str">
            <v>01016</v>
          </cell>
        </row>
        <row r="18">
          <cell r="A18" t="str">
            <v>01017</v>
          </cell>
        </row>
        <row r="19">
          <cell r="A19" t="str">
            <v>01018</v>
          </cell>
        </row>
        <row r="20">
          <cell r="A20" t="str">
            <v>01019</v>
          </cell>
        </row>
        <row r="21">
          <cell r="A21" t="str">
            <v>01020</v>
          </cell>
        </row>
        <row r="22">
          <cell r="A22" t="str">
            <v>01021</v>
          </cell>
        </row>
        <row r="23">
          <cell r="A23" t="str">
            <v>01022</v>
          </cell>
        </row>
        <row r="24">
          <cell r="A24" t="str">
            <v>01023</v>
          </cell>
        </row>
        <row r="25">
          <cell r="A25" t="str">
            <v>01024</v>
          </cell>
        </row>
        <row r="26">
          <cell r="A26" t="str">
            <v>01025</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検索シート"/>
      <sheetName val="名簿"/>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row r="1">
          <cell r="A1" t="str">
            <v>食品コード</v>
          </cell>
          <cell r="C1" t="str">
            <v>発注名</v>
          </cell>
        </row>
        <row r="2">
          <cell r="A2">
            <v>2010</v>
          </cell>
          <cell r="C2" t="str">
            <v>里芋</v>
          </cell>
        </row>
        <row r="3">
          <cell r="A3">
            <v>2023</v>
          </cell>
          <cell r="C3" t="str">
            <v>ながいも</v>
          </cell>
        </row>
        <row r="4">
          <cell r="A4">
            <v>2045</v>
          </cell>
          <cell r="C4" t="str">
            <v>さつま芋</v>
          </cell>
        </row>
        <row r="5">
          <cell r="A5">
            <v>4051</v>
          </cell>
          <cell r="C5" t="str">
            <v>おから</v>
          </cell>
        </row>
        <row r="6">
          <cell r="A6">
            <v>6007</v>
          </cell>
          <cell r="C6" t="str">
            <v>アスパラガス</v>
          </cell>
        </row>
        <row r="7">
          <cell r="A7">
            <v>6010</v>
          </cell>
          <cell r="C7" t="str">
            <v>さやいんげん</v>
          </cell>
        </row>
        <row r="8">
          <cell r="A8">
            <v>6020</v>
          </cell>
          <cell r="C8" t="str">
            <v>さやえんどう</v>
          </cell>
        </row>
        <row r="9">
          <cell r="A9">
            <v>6032</v>
          </cell>
          <cell r="C9" t="str">
            <v>オクラ</v>
          </cell>
        </row>
        <row r="10">
          <cell r="A10">
            <v>6036</v>
          </cell>
          <cell r="C10" t="str">
            <v>かぶ（葉なし）</v>
          </cell>
        </row>
        <row r="11">
          <cell r="A11">
            <v>6048</v>
          </cell>
          <cell r="C11" t="str">
            <v>南瓜</v>
          </cell>
        </row>
        <row r="12">
          <cell r="A12">
            <v>6054</v>
          </cell>
          <cell r="C12" t="str">
            <v>カリフラワー</v>
          </cell>
        </row>
        <row r="13">
          <cell r="A13">
            <v>6061</v>
          </cell>
          <cell r="C13" t="str">
            <v>キャベツ</v>
          </cell>
        </row>
        <row r="14">
          <cell r="A14">
            <v>6065</v>
          </cell>
          <cell r="C14" t="str">
            <v>きゅうり</v>
          </cell>
        </row>
        <row r="15">
          <cell r="A15">
            <v>6072</v>
          </cell>
          <cell r="C15" t="str">
            <v>水菜</v>
          </cell>
        </row>
        <row r="16">
          <cell r="A16">
            <v>6084</v>
          </cell>
          <cell r="C16" t="str">
            <v>ごぼう</v>
          </cell>
        </row>
        <row r="17">
          <cell r="A17">
            <v>6086</v>
          </cell>
          <cell r="C17" t="str">
            <v>小松菜</v>
          </cell>
        </row>
        <row r="18">
          <cell r="A18">
            <v>6095</v>
          </cell>
          <cell r="C18" t="str">
            <v>大葉（10枚）</v>
          </cell>
        </row>
        <row r="19">
          <cell r="A19">
            <v>6103</v>
          </cell>
          <cell r="C19" t="str">
            <v>しょうが</v>
          </cell>
        </row>
        <row r="20">
          <cell r="A20">
            <v>6116</v>
          </cell>
          <cell r="C20" t="str">
            <v>ズッキーニ</v>
          </cell>
        </row>
        <row r="21">
          <cell r="A21">
            <v>6119</v>
          </cell>
          <cell r="C21" t="str">
            <v>セロリー</v>
          </cell>
        </row>
        <row r="22">
          <cell r="A22">
            <v>6128</v>
          </cell>
          <cell r="C22" t="str">
            <v>貝割れ大根</v>
          </cell>
        </row>
        <row r="23">
          <cell r="A23">
            <v>6132</v>
          </cell>
          <cell r="C23" t="str">
            <v>大根</v>
          </cell>
        </row>
        <row r="24">
          <cell r="A24">
            <v>6153</v>
          </cell>
          <cell r="C24" t="str">
            <v>玉ねぎ</v>
          </cell>
        </row>
        <row r="25">
          <cell r="A25">
            <v>6160</v>
          </cell>
          <cell r="C25" t="str">
            <v>チンゲン菜</v>
          </cell>
        </row>
        <row r="26">
          <cell r="A26">
            <v>6173</v>
          </cell>
          <cell r="C26" t="str">
            <v>とうがん</v>
          </cell>
        </row>
        <row r="27">
          <cell r="A27">
            <v>6182</v>
          </cell>
          <cell r="C27" t="str">
            <v>トマト</v>
          </cell>
        </row>
        <row r="28">
          <cell r="A28">
            <v>6183</v>
          </cell>
          <cell r="C28" t="str">
            <v>ミニトマト</v>
          </cell>
        </row>
        <row r="29">
          <cell r="A29">
            <v>6191</v>
          </cell>
          <cell r="C29" t="str">
            <v>なす</v>
          </cell>
        </row>
        <row r="30">
          <cell r="A30">
            <v>6207</v>
          </cell>
          <cell r="C30" t="str">
            <v>にら</v>
          </cell>
        </row>
        <row r="31">
          <cell r="A31">
            <v>6212</v>
          </cell>
          <cell r="C31" t="str">
            <v>人参</v>
          </cell>
        </row>
        <row r="32">
          <cell r="A32">
            <v>6223</v>
          </cell>
          <cell r="C32" t="str">
            <v>にんにく</v>
          </cell>
        </row>
        <row r="33">
          <cell r="A33">
            <v>6226</v>
          </cell>
          <cell r="C33" t="str">
            <v>長ねぎ</v>
          </cell>
        </row>
        <row r="34">
          <cell r="A34">
            <v>6233</v>
          </cell>
          <cell r="C34" t="str">
            <v>白菜</v>
          </cell>
        </row>
        <row r="35">
          <cell r="A35">
            <v>6239</v>
          </cell>
          <cell r="C35" t="str">
            <v>パセリ</v>
          </cell>
        </row>
        <row r="36">
          <cell r="A36">
            <v>6245</v>
          </cell>
          <cell r="C36" t="str">
            <v>ピーマン</v>
          </cell>
        </row>
        <row r="37">
          <cell r="A37">
            <v>6247</v>
          </cell>
          <cell r="C37" t="str">
            <v>赤ピーマン</v>
          </cell>
        </row>
        <row r="38">
          <cell r="A38">
            <v>6263</v>
          </cell>
          <cell r="C38" t="str">
            <v>ブロッコリー</v>
          </cell>
        </row>
        <row r="39">
          <cell r="A39">
            <v>6267</v>
          </cell>
          <cell r="C39" t="str">
            <v>ほうれん草</v>
          </cell>
        </row>
        <row r="40">
          <cell r="A40">
            <v>6278</v>
          </cell>
          <cell r="C40" t="str">
            <v>糸みつば</v>
          </cell>
        </row>
        <row r="41">
          <cell r="A41">
            <v>6280</v>
          </cell>
          <cell r="C41" t="str">
            <v>みょうが</v>
          </cell>
        </row>
        <row r="42">
          <cell r="A42">
            <v>6291</v>
          </cell>
          <cell r="C42" t="str">
            <v>もやし</v>
          </cell>
        </row>
        <row r="43">
          <cell r="A43">
            <v>6312</v>
          </cell>
          <cell r="C43" t="str">
            <v>レタス</v>
          </cell>
        </row>
        <row r="44">
          <cell r="A44">
            <v>6317</v>
          </cell>
          <cell r="C44" t="str">
            <v>れんこん</v>
          </cell>
        </row>
        <row r="45">
          <cell r="A45">
            <v>7107</v>
          </cell>
          <cell r="C45" t="str">
            <v>バナナ</v>
          </cell>
        </row>
        <row r="46">
          <cell r="A46">
            <v>7156</v>
          </cell>
          <cell r="C46" t="str">
            <v>レモン</v>
          </cell>
        </row>
        <row r="47">
          <cell r="A47">
            <v>51012</v>
          </cell>
          <cell r="C47" t="str">
            <v>しめじ</v>
          </cell>
        </row>
        <row r="48">
          <cell r="A48">
            <v>8020</v>
          </cell>
          <cell r="C48" t="str">
            <v>なめこ</v>
          </cell>
        </row>
        <row r="49">
          <cell r="A49">
            <v>51014</v>
          </cell>
          <cell r="C49" t="str">
            <v>エリンギ</v>
          </cell>
        </row>
        <row r="50">
          <cell r="A50">
            <v>51015</v>
          </cell>
          <cell r="C50" t="str">
            <v>まいたけ</v>
          </cell>
        </row>
        <row r="51">
          <cell r="A51">
            <v>50120</v>
          </cell>
          <cell r="C51" t="str">
            <v>トマト</v>
          </cell>
        </row>
        <row r="52">
          <cell r="A52">
            <v>50147</v>
          </cell>
          <cell r="C52" t="str">
            <v>万能ねぎ</v>
          </cell>
        </row>
        <row r="53">
          <cell r="A53">
            <v>50168</v>
          </cell>
          <cell r="C53" t="str">
            <v>オレンジ</v>
          </cell>
        </row>
        <row r="54">
          <cell r="A54">
            <v>50169</v>
          </cell>
          <cell r="C54" t="str">
            <v>いよかん</v>
          </cell>
        </row>
        <row r="55">
          <cell r="A55">
            <v>50173</v>
          </cell>
          <cell r="C55" t="str">
            <v>グレープフルーツ（白）</v>
          </cell>
        </row>
        <row r="56">
          <cell r="A56">
            <v>50174</v>
          </cell>
          <cell r="C56" t="str">
            <v>いちごＭ</v>
          </cell>
        </row>
        <row r="57">
          <cell r="A57">
            <v>50176</v>
          </cell>
          <cell r="C57" t="str">
            <v>グリーンキウイフルーツ</v>
          </cell>
        </row>
        <row r="58">
          <cell r="A58">
            <v>50179</v>
          </cell>
          <cell r="C58" t="str">
            <v>パイナップル</v>
          </cell>
        </row>
        <row r="59">
          <cell r="A59">
            <v>50180</v>
          </cell>
          <cell r="C59" t="str">
            <v>バナナ L</v>
          </cell>
        </row>
        <row r="60">
          <cell r="A60">
            <v>50185</v>
          </cell>
          <cell r="C60" t="str">
            <v>りんご</v>
          </cell>
        </row>
        <row r="61">
          <cell r="A61">
            <v>50458</v>
          </cell>
          <cell r="C61" t="str">
            <v>ゴールデンパイン</v>
          </cell>
        </row>
        <row r="62">
          <cell r="A62">
            <v>50463</v>
          </cell>
          <cell r="C62" t="str">
            <v>鶏卵Ｍ（10個）</v>
          </cell>
        </row>
        <row r="63">
          <cell r="A63">
            <v>50548</v>
          </cell>
          <cell r="C63" t="str">
            <v>もやし</v>
          </cell>
        </row>
        <row r="64">
          <cell r="A64">
            <v>50641</v>
          </cell>
          <cell r="C64" t="str">
            <v>赤パプリカ</v>
          </cell>
        </row>
        <row r="65">
          <cell r="A65">
            <v>50642</v>
          </cell>
          <cell r="C65" t="str">
            <v>黄パプリカ</v>
          </cell>
        </row>
        <row r="66">
          <cell r="A66">
            <v>50673</v>
          </cell>
          <cell r="C66" t="str">
            <v>グレープフルーツ（赤）</v>
          </cell>
        </row>
        <row r="67">
          <cell r="A67">
            <v>51011</v>
          </cell>
          <cell r="C67" t="str">
            <v>えのき茸</v>
          </cell>
        </row>
        <row r="68">
          <cell r="A68">
            <v>50655</v>
          </cell>
          <cell r="C68" t="str">
            <v>ピーマン</v>
          </cell>
        </row>
        <row r="69">
          <cell r="A69">
            <v>50521</v>
          </cell>
          <cell r="C69" t="str">
            <v>もやし</v>
          </cell>
        </row>
        <row r="70">
          <cell r="A70">
            <v>51010</v>
          </cell>
          <cell r="C70" t="str">
            <v>えのき茸</v>
          </cell>
        </row>
        <row r="71">
          <cell r="A71" t="str">
            <v>ー</v>
          </cell>
          <cell r="C71" t="str">
            <v>みかんＳ</v>
          </cell>
        </row>
        <row r="72">
          <cell r="A72">
            <v>50183</v>
          </cell>
          <cell r="C72" t="str">
            <v>サラダ菜</v>
          </cell>
        </row>
        <row r="73">
          <cell r="A73">
            <v>51518</v>
          </cell>
          <cell r="C73" t="str">
            <v>じゃがいも</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ニッカネ・フジタカ"/>
      <sheetName val="宅配便"/>
      <sheetName val="システム外"/>
      <sheetName val="終了"/>
      <sheetName val="変更"/>
    </sheetNames>
    <sheetDataSet>
      <sheetData sheetId="0" refreshError="1">
        <row r="1">
          <cell r="C1" t="str">
            <v>食品番号</v>
          </cell>
          <cell r="D1" t="str">
            <v>発注名</v>
          </cell>
        </row>
        <row r="2">
          <cell r="C2">
            <v>50797</v>
          </cell>
          <cell r="D2" t="str">
            <v>純ココア</v>
          </cell>
        </row>
        <row r="3">
          <cell r="C3">
            <v>50851</v>
          </cell>
          <cell r="D3" t="str">
            <v>本みりん</v>
          </cell>
        </row>
        <row r="4">
          <cell r="C4">
            <v>50398</v>
          </cell>
          <cell r="D4" t="str">
            <v>カルピス5倍濃縮</v>
          </cell>
        </row>
        <row r="5">
          <cell r="C5">
            <v>50539</v>
          </cell>
          <cell r="D5" t="str">
            <v>本みりん1.8L</v>
          </cell>
        </row>
        <row r="6">
          <cell r="C6">
            <v>50399</v>
          </cell>
          <cell r="D6" t="str">
            <v>料理酒1.8L</v>
          </cell>
        </row>
        <row r="7">
          <cell r="C7">
            <v>50828</v>
          </cell>
          <cell r="D7" t="str">
            <v>料理酒</v>
          </cell>
        </row>
        <row r="8">
          <cell r="C8">
            <v>51558</v>
          </cell>
          <cell r="D8" t="str">
            <v>ほうじ茶8g×20包</v>
          </cell>
        </row>
        <row r="9">
          <cell r="C9">
            <v>50600</v>
          </cell>
          <cell r="D9" t="str">
            <v>麦茶パック8g×54P</v>
          </cell>
        </row>
        <row r="10">
          <cell r="C10">
            <v>51513</v>
          </cell>
          <cell r="D10" t="str">
            <v>抹茶50g</v>
          </cell>
        </row>
        <row r="11">
          <cell r="C11">
            <v>50872</v>
          </cell>
          <cell r="D11" t="str">
            <v>ダイストマト缶1号（2.55㎏）</v>
          </cell>
        </row>
        <row r="12">
          <cell r="C12">
            <v>50871</v>
          </cell>
          <cell r="D12" t="str">
            <v>ダイストマト</v>
          </cell>
        </row>
        <row r="13">
          <cell r="C13">
            <v>50903</v>
          </cell>
          <cell r="D13" t="str">
            <v>冷）凍結全卵</v>
          </cell>
        </row>
        <row r="14">
          <cell r="C14">
            <v>50344</v>
          </cell>
          <cell r="D14" t="str">
            <v>うずら卵缶2号（55～65個）</v>
          </cell>
        </row>
        <row r="15">
          <cell r="C15">
            <v>50901</v>
          </cell>
          <cell r="D15" t="str">
            <v>純正ごま油1.5㎏</v>
          </cell>
        </row>
        <row r="16">
          <cell r="C16">
            <v>50853</v>
          </cell>
          <cell r="D16" t="str">
            <v>キャノーラ油（斗）</v>
          </cell>
        </row>
        <row r="17">
          <cell r="C17">
            <v>50689</v>
          </cell>
          <cell r="D17" t="str">
            <v>無塩バター</v>
          </cell>
        </row>
        <row r="18">
          <cell r="C18">
            <v>50375</v>
          </cell>
          <cell r="D18" t="str">
            <v>キャノーラ油</v>
          </cell>
        </row>
        <row r="19">
          <cell r="C19">
            <v>50830</v>
          </cell>
          <cell r="D19" t="str">
            <v>純正ごま油</v>
          </cell>
        </row>
        <row r="20">
          <cell r="C20">
            <v>51512</v>
          </cell>
          <cell r="D20" t="str">
            <v>オリーブオイル１L</v>
          </cell>
        </row>
        <row r="21">
          <cell r="C21">
            <v>50892</v>
          </cell>
          <cell r="D21" t="str">
            <v>黒米200g</v>
          </cell>
        </row>
        <row r="22">
          <cell r="C22">
            <v>50941</v>
          </cell>
          <cell r="D22" t="str">
            <v>金芽米（無洗米）</v>
          </cell>
        </row>
        <row r="23">
          <cell r="C23">
            <v>50942</v>
          </cell>
          <cell r="D23" t="str">
            <v xml:space="preserve">もち米 </v>
          </cell>
        </row>
        <row r="24">
          <cell r="C24">
            <v>50854</v>
          </cell>
          <cell r="D24" t="str">
            <v>玄米1㎏</v>
          </cell>
        </row>
        <row r="25">
          <cell r="C25">
            <v>50991</v>
          </cell>
          <cell r="D25" t="str">
            <v>とろけるチーズ</v>
          </cell>
        </row>
        <row r="26">
          <cell r="C26">
            <v>51546</v>
          </cell>
          <cell r="D26" t="str">
            <v>北海道ゴーダとろけるチーズ180g</v>
          </cell>
        </row>
        <row r="27">
          <cell r="C27">
            <v>50351</v>
          </cell>
          <cell r="D27" t="str">
            <v>スキムミルク</v>
          </cell>
        </row>
        <row r="28">
          <cell r="C28">
            <v>50352</v>
          </cell>
          <cell r="D28" t="str">
            <v>スキムミルク1㎏</v>
          </cell>
        </row>
        <row r="29">
          <cell r="C29">
            <v>50902</v>
          </cell>
          <cell r="D29" t="str">
            <v>キャンディーチーズ160g</v>
          </cell>
        </row>
        <row r="30">
          <cell r="C30">
            <v>50543</v>
          </cell>
          <cell r="D30" t="str">
            <v>パルメザンチーズ（粉チーズ）</v>
          </cell>
        </row>
        <row r="31">
          <cell r="C31">
            <v>50363</v>
          </cell>
          <cell r="D31" t="str">
            <v>ダイスチーズ</v>
          </cell>
        </row>
        <row r="32">
          <cell r="C32">
            <v>50781</v>
          </cell>
          <cell r="D32" t="str">
            <v>アルミチーズ10g×40個</v>
          </cell>
        </row>
        <row r="33">
          <cell r="C33">
            <v>50582</v>
          </cell>
          <cell r="D33" t="str">
            <v>スライスチーズ13g×14枚</v>
          </cell>
        </row>
        <row r="34">
          <cell r="C34">
            <v>50528</v>
          </cell>
          <cell r="D34" t="str">
            <v>スティックチーズ10g×20本</v>
          </cell>
        </row>
        <row r="35">
          <cell r="C35">
            <v>50936</v>
          </cell>
          <cell r="D35" t="str">
            <v>冷）串付きフランクフルトソーセージ90g×5本</v>
          </cell>
        </row>
        <row r="36">
          <cell r="C36">
            <v>51080</v>
          </cell>
          <cell r="D36" t="str">
            <v xml:space="preserve">冷）アレルギー用ロースハム </v>
          </cell>
        </row>
        <row r="37">
          <cell r="C37">
            <v>51081</v>
          </cell>
          <cell r="D37" t="str">
            <v>冷）アレルギー用ロースハム 500g</v>
          </cell>
        </row>
        <row r="38">
          <cell r="C38">
            <v>51078</v>
          </cell>
          <cell r="D38" t="str">
            <v xml:space="preserve">冷）アレルギー用ベーコン </v>
          </cell>
        </row>
        <row r="39">
          <cell r="C39">
            <v>51079</v>
          </cell>
          <cell r="D39" t="str">
            <v>冷）アレルギー用ベーコン 500g</v>
          </cell>
        </row>
        <row r="40">
          <cell r="C40">
            <v>51076</v>
          </cell>
          <cell r="D40" t="str">
            <v xml:space="preserve">冷）アレルギー用ウインナー </v>
          </cell>
        </row>
        <row r="41">
          <cell r="C41">
            <v>51077</v>
          </cell>
          <cell r="D41" t="str">
            <v>冷）アレルギー用ウインナー 500g</v>
          </cell>
        </row>
        <row r="42">
          <cell r="C42">
            <v>51083</v>
          </cell>
          <cell r="D42" t="str">
            <v>冷）鶏ささみすじなしIQF×20本</v>
          </cell>
        </row>
        <row r="43">
          <cell r="C43">
            <v>51082</v>
          </cell>
          <cell r="D43" t="str">
            <v>冷）鶏ささみすじなしIQF×5本</v>
          </cell>
        </row>
        <row r="44">
          <cell r="C44">
            <v>51028</v>
          </cell>
          <cell r="D44" t="str">
            <v>冷）鶏ささみひき肉100g</v>
          </cell>
        </row>
        <row r="45">
          <cell r="C45">
            <v>51088</v>
          </cell>
          <cell r="D45" t="str">
            <v>冷）豚ひき肉（脂身20%）</v>
          </cell>
        </row>
        <row r="46">
          <cell r="C46">
            <v>51089</v>
          </cell>
          <cell r="D46" t="str">
            <v>冷）豚ひき肉（脂身20%）1㎏</v>
          </cell>
        </row>
        <row r="47">
          <cell r="C47">
            <v>51086</v>
          </cell>
          <cell r="D47" t="str">
            <v>冷)  豚こま3㎜　100g</v>
          </cell>
        </row>
        <row r="48">
          <cell r="C48">
            <v>51087</v>
          </cell>
          <cell r="D48" t="str">
            <v>冷)豚うでこま3㎝×3㎝×2.5㎜　1kg</v>
          </cell>
        </row>
        <row r="49">
          <cell r="C49">
            <v>51148</v>
          </cell>
          <cell r="D49" t="str">
            <v>冷)豚うでこま3㎝×3㎝×2.5㎜ 500g</v>
          </cell>
        </row>
        <row r="50">
          <cell r="C50">
            <v>51149</v>
          </cell>
          <cell r="D50" t="str">
            <v>冷）豚ひき肉（脂身20%）500g</v>
          </cell>
        </row>
        <row r="51">
          <cell r="C51">
            <v>51090</v>
          </cell>
          <cell r="D51" t="str">
            <v>冷)  豚ももスライス　20g×10枚</v>
          </cell>
        </row>
        <row r="52">
          <cell r="C52">
            <v>51084</v>
          </cell>
          <cell r="D52" t="str">
            <v>冷）鶏ひき肉（鶏むね肉）</v>
          </cell>
        </row>
        <row r="53">
          <cell r="C53">
            <v>51085</v>
          </cell>
          <cell r="D53" t="str">
            <v>冷）鶏ひき肉（鶏むね肉）1㎏</v>
          </cell>
        </row>
        <row r="54">
          <cell r="C54">
            <v>51017</v>
          </cell>
          <cell r="D54" t="str">
            <v>冷）鶏もも皮付こま</v>
          </cell>
        </row>
        <row r="55">
          <cell r="C55">
            <v>51019</v>
          </cell>
          <cell r="D55" t="str">
            <v>冷）鶏もも皮付こま1㎏</v>
          </cell>
        </row>
        <row r="56">
          <cell r="C56">
            <v>51145</v>
          </cell>
          <cell r="D56" t="str">
            <v>冷）鶏ひき肉（鶏むね肉）500g</v>
          </cell>
        </row>
        <row r="57">
          <cell r="C57">
            <v>50957</v>
          </cell>
          <cell r="D57" t="str">
            <v>冷）鶏もも皮なし50g×10枚</v>
          </cell>
        </row>
        <row r="58">
          <cell r="C58">
            <v>51023</v>
          </cell>
          <cell r="D58" t="str">
            <v>冷）鶏もも皮なし50g×50枚</v>
          </cell>
        </row>
        <row r="59">
          <cell r="C59">
            <v>51147</v>
          </cell>
          <cell r="D59" t="str">
            <v>冷）鶏もも皮なし50g×5枚</v>
          </cell>
        </row>
        <row r="60">
          <cell r="C60">
            <v>50951</v>
          </cell>
          <cell r="D60" t="str">
            <v>冷）鶏もも皮付き25g×10個</v>
          </cell>
        </row>
        <row r="61">
          <cell r="C61">
            <v>51020</v>
          </cell>
          <cell r="D61" t="str">
            <v>冷）鶏もも皮付き25g×50個</v>
          </cell>
        </row>
        <row r="62">
          <cell r="C62">
            <v>50953</v>
          </cell>
          <cell r="D62" t="str">
            <v>冷）鶏もも皮付き50g×10枚</v>
          </cell>
        </row>
        <row r="63">
          <cell r="C63">
            <v>51021</v>
          </cell>
          <cell r="D63" t="str">
            <v>冷）鶏もも皮付き50g×50枚</v>
          </cell>
        </row>
        <row r="64">
          <cell r="C64">
            <v>51146</v>
          </cell>
          <cell r="D64" t="str">
            <v>冷）鶏もも皮付き50g×5枚</v>
          </cell>
        </row>
        <row r="65">
          <cell r="C65">
            <v>51018</v>
          </cell>
          <cell r="D65" t="str">
            <v>冷）鶏もも皮付こま500g</v>
          </cell>
        </row>
        <row r="66">
          <cell r="C66">
            <v>51516</v>
          </cell>
          <cell r="D66" t="str">
            <v>豚レバー（加熱済み）300g</v>
          </cell>
        </row>
        <row r="67">
          <cell r="C67">
            <v>51502</v>
          </cell>
          <cell r="D67" t="str">
            <v>トマトケチャップ1㎏</v>
          </cell>
        </row>
        <row r="68">
          <cell r="C68">
            <v>50788</v>
          </cell>
          <cell r="D68" t="str">
            <v>みーるのカレーフレーク1㎏</v>
          </cell>
        </row>
        <row r="69">
          <cell r="C69">
            <v>50815</v>
          </cell>
          <cell r="D69" t="str">
            <v>チキンスープの素</v>
          </cell>
        </row>
        <row r="70">
          <cell r="C70">
            <v>50924</v>
          </cell>
          <cell r="D70" t="str">
            <v>みーるのトマトドレッシング500ml</v>
          </cell>
        </row>
        <row r="71">
          <cell r="C71">
            <v>50928</v>
          </cell>
          <cell r="D71" t="str">
            <v>みーるの人参ドレッシング500ml</v>
          </cell>
        </row>
        <row r="72">
          <cell r="C72">
            <v>50929</v>
          </cell>
          <cell r="D72" t="str">
            <v>万能つゆ</v>
          </cell>
        </row>
        <row r="73">
          <cell r="C73">
            <v>50639</v>
          </cell>
          <cell r="D73" t="str">
            <v>精製塩</v>
          </cell>
        </row>
        <row r="74">
          <cell r="C74">
            <v>50407</v>
          </cell>
          <cell r="D74" t="str">
            <v>マヨネーズタイプ</v>
          </cell>
        </row>
        <row r="75">
          <cell r="C75">
            <v>50485</v>
          </cell>
          <cell r="D75" t="str">
            <v>食塩5㎏</v>
          </cell>
        </row>
        <row r="76">
          <cell r="C76">
            <v>50640</v>
          </cell>
          <cell r="D76" t="str">
            <v>ホワイトソース缶</v>
          </cell>
        </row>
        <row r="77">
          <cell r="C77">
            <v>51144</v>
          </cell>
          <cell r="D77" t="str">
            <v xml:space="preserve"> かつおだしパック10g×15</v>
          </cell>
        </row>
        <row r="78">
          <cell r="C78">
            <v>51344</v>
          </cell>
          <cell r="D78" t="str">
            <v>マヨネーズタイプ1㎏</v>
          </cell>
        </row>
        <row r="79">
          <cell r="C79">
            <v>50506</v>
          </cell>
          <cell r="D79" t="str">
            <v>ねりうめチューブ</v>
          </cell>
        </row>
        <row r="80">
          <cell r="C80">
            <v>50404</v>
          </cell>
          <cell r="D80" t="str">
            <v>トマトケチャップ3㎏</v>
          </cell>
        </row>
        <row r="81">
          <cell r="C81">
            <v>51332</v>
          </cell>
          <cell r="D81" t="str">
            <v>ホワイトソース缶1号（2900g）</v>
          </cell>
        </row>
        <row r="82">
          <cell r="C82">
            <v>50629</v>
          </cell>
          <cell r="D82" t="str">
            <v>こいくちしょうゆ1.8L</v>
          </cell>
        </row>
        <row r="83">
          <cell r="C83">
            <v>50831</v>
          </cell>
          <cell r="D83" t="str">
            <v>こいくちしょうゆ</v>
          </cell>
        </row>
        <row r="84">
          <cell r="C84">
            <v>51100</v>
          </cell>
          <cell r="D84" t="str">
            <v>トマトケチャップ</v>
          </cell>
        </row>
        <row r="85">
          <cell r="C85">
            <v>50412</v>
          </cell>
          <cell r="D85" t="str">
            <v>野菜ブイヨン</v>
          </cell>
        </row>
        <row r="86">
          <cell r="C86">
            <v>50800</v>
          </cell>
          <cell r="D86" t="str">
            <v>ゆかり</v>
          </cell>
        </row>
        <row r="87">
          <cell r="C87">
            <v>51056</v>
          </cell>
          <cell r="D87" t="str">
            <v xml:space="preserve">ハヤシルーの素 </v>
          </cell>
        </row>
        <row r="88">
          <cell r="C88">
            <v>50420</v>
          </cell>
          <cell r="D88" t="str">
            <v>クリームシチューの素</v>
          </cell>
        </row>
        <row r="89">
          <cell r="C89">
            <v>50486</v>
          </cell>
          <cell r="D89" t="str">
            <v>穀物酢1.8L</v>
          </cell>
        </row>
        <row r="90">
          <cell r="C90">
            <v>51055</v>
          </cell>
          <cell r="D90" t="str">
            <v>ホワイトソース1㎏</v>
          </cell>
        </row>
        <row r="91">
          <cell r="C91">
            <v>50401</v>
          </cell>
          <cell r="D91" t="str">
            <v>みーるの万能つゆ2㎏</v>
          </cell>
        </row>
        <row r="92">
          <cell r="C92">
            <v>50664</v>
          </cell>
          <cell r="D92" t="str">
            <v>ベーキングパウダー赤プレミアム450g</v>
          </cell>
        </row>
        <row r="93">
          <cell r="C93">
            <v>51103</v>
          </cell>
          <cell r="D93" t="str">
            <v>パセリ（乾）</v>
          </cell>
        </row>
        <row r="94">
          <cell r="C94">
            <v>50424</v>
          </cell>
          <cell r="D94" t="str">
            <v>ベーキングパウダー</v>
          </cell>
        </row>
        <row r="95">
          <cell r="C95">
            <v>51098</v>
          </cell>
          <cell r="D95" t="str">
            <v>カレー粉</v>
          </cell>
        </row>
        <row r="96">
          <cell r="C96">
            <v>50839</v>
          </cell>
          <cell r="D96" t="str">
            <v>米酢500ml</v>
          </cell>
        </row>
        <row r="97">
          <cell r="C97">
            <v>51346</v>
          </cell>
          <cell r="D97" t="str">
            <v>塩こうじ</v>
          </cell>
        </row>
        <row r="98">
          <cell r="C98">
            <v>50852</v>
          </cell>
          <cell r="D98" t="str">
            <v>焼きそばソース1.8L</v>
          </cell>
        </row>
        <row r="99">
          <cell r="C99">
            <v>50423</v>
          </cell>
          <cell r="D99" t="str">
            <v>ドライイースト50g</v>
          </cell>
        </row>
        <row r="100">
          <cell r="C100">
            <v>50808</v>
          </cell>
          <cell r="D100" t="str">
            <v>中濃ソース200ml</v>
          </cell>
        </row>
        <row r="101">
          <cell r="C101">
            <v>50483</v>
          </cell>
          <cell r="D101" t="str">
            <v>中濃ソース1.8L</v>
          </cell>
        </row>
        <row r="102">
          <cell r="C102">
            <v>50206</v>
          </cell>
          <cell r="D102" t="str">
            <v>昆布・椎茸だしパック 9ｇ×12</v>
          </cell>
        </row>
        <row r="103">
          <cell r="C103">
            <v>50773</v>
          </cell>
          <cell r="D103" t="str">
            <v>ウスターソース</v>
          </cell>
        </row>
        <row r="104">
          <cell r="C104">
            <v>50488</v>
          </cell>
          <cell r="D104" t="str">
            <v>カレー粉100g</v>
          </cell>
        </row>
        <row r="105">
          <cell r="C105">
            <v>50421</v>
          </cell>
          <cell r="D105" t="str">
            <v>ハヤシフレーク1㎏</v>
          </cell>
        </row>
        <row r="106">
          <cell r="C106">
            <v>50422</v>
          </cell>
          <cell r="D106" t="str">
            <v>ハヤシの王子様60g</v>
          </cell>
        </row>
        <row r="107">
          <cell r="C107">
            <v>50803</v>
          </cell>
          <cell r="D107" t="str">
            <v>パセリ（乾）50g</v>
          </cell>
        </row>
        <row r="108">
          <cell r="C108">
            <v>51101</v>
          </cell>
          <cell r="D108" t="str">
            <v xml:space="preserve">穀物酢 </v>
          </cell>
        </row>
        <row r="109">
          <cell r="C109">
            <v>51047</v>
          </cell>
          <cell r="D109" t="str">
            <v>木綿豆腐</v>
          </cell>
        </row>
        <row r="110">
          <cell r="C110">
            <v>51445</v>
          </cell>
          <cell r="D110" t="str">
            <v>絹生揚げ120g×2枚</v>
          </cell>
        </row>
        <row r="111">
          <cell r="C111">
            <v>50034</v>
          </cell>
          <cell r="D111" t="str">
            <v>焼き豆腐</v>
          </cell>
        </row>
        <row r="112">
          <cell r="C112">
            <v>50046</v>
          </cell>
          <cell r="D112" t="str">
            <v>きな粉</v>
          </cell>
        </row>
        <row r="113">
          <cell r="C113">
            <v>50880</v>
          </cell>
          <cell r="D113" t="str">
            <v>油揚げ15g×5枚</v>
          </cell>
        </row>
        <row r="114">
          <cell r="C114">
            <v>51153</v>
          </cell>
          <cell r="D114" t="str">
            <v>冷）きざみ油揚げ</v>
          </cell>
        </row>
        <row r="115">
          <cell r="C115">
            <v>50038</v>
          </cell>
          <cell r="D115" t="str">
            <v>高野豆腐（12枚）</v>
          </cell>
        </row>
        <row r="116">
          <cell r="C116">
            <v>50041</v>
          </cell>
          <cell r="D116" t="str">
            <v>冷）国産小粒納豆</v>
          </cell>
        </row>
        <row r="117">
          <cell r="C117">
            <v>51511</v>
          </cell>
          <cell r="D117" t="str">
            <v>冷）丸カップ納豆ひきわり30g×10P</v>
          </cell>
        </row>
        <row r="118">
          <cell r="C118">
            <v>50748</v>
          </cell>
          <cell r="D118" t="str">
            <v>調整豆乳200ml</v>
          </cell>
        </row>
        <row r="119">
          <cell r="C119">
            <v>50047</v>
          </cell>
          <cell r="D119" t="str">
            <v>味付けすし揚げ40枚</v>
          </cell>
        </row>
        <row r="120">
          <cell r="C120">
            <v>50039</v>
          </cell>
          <cell r="D120" t="str">
            <v>高野豆腐細切り</v>
          </cell>
        </row>
        <row r="121">
          <cell r="C121">
            <v>50780</v>
          </cell>
          <cell r="D121" t="str">
            <v>大豆水煮</v>
          </cell>
        </row>
        <row r="122">
          <cell r="C122">
            <v>50503</v>
          </cell>
          <cell r="D122" t="str">
            <v>調整豆乳1Ｌ</v>
          </cell>
        </row>
        <row r="123">
          <cell r="C123">
            <v>50763</v>
          </cell>
          <cell r="D123" t="str">
            <v>冷）丸カップ納豆30g×10P</v>
          </cell>
        </row>
        <row r="124">
          <cell r="C124">
            <v>50883</v>
          </cell>
          <cell r="D124" t="str">
            <v>絹ごし豆腐120g×3</v>
          </cell>
        </row>
        <row r="125">
          <cell r="C125">
            <v>50845</v>
          </cell>
          <cell r="D125" t="str">
            <v>大豆（乾）</v>
          </cell>
        </row>
        <row r="126">
          <cell r="C126">
            <v>51354</v>
          </cell>
          <cell r="D126" t="str">
            <v>粉豆腐</v>
          </cell>
        </row>
        <row r="127">
          <cell r="C127">
            <v>50877</v>
          </cell>
          <cell r="D127" t="str">
            <v>冷）豆乳ホイップクリーム</v>
          </cell>
        </row>
        <row r="128">
          <cell r="C128">
            <v>50867</v>
          </cell>
          <cell r="D128" t="str">
            <v>大豆水煮180g</v>
          </cell>
        </row>
        <row r="129">
          <cell r="C129">
            <v>50043</v>
          </cell>
          <cell r="D129" t="str">
            <v>冷）国産ひきわり納豆</v>
          </cell>
        </row>
        <row r="130">
          <cell r="C130">
            <v>51519</v>
          </cell>
          <cell r="D130" t="str">
            <v>調整豆乳</v>
          </cell>
        </row>
        <row r="131">
          <cell r="C131">
            <v>50916</v>
          </cell>
          <cell r="D131" t="str">
            <v>無調整豆乳１L</v>
          </cell>
        </row>
        <row r="132">
          <cell r="C132">
            <v>50868</v>
          </cell>
          <cell r="D132" t="str">
            <v>白いりごま</v>
          </cell>
        </row>
        <row r="133">
          <cell r="C133">
            <v>50870</v>
          </cell>
          <cell r="D133" t="str">
            <v>白すりごま</v>
          </cell>
        </row>
        <row r="134">
          <cell r="C134">
            <v>50935</v>
          </cell>
          <cell r="D134" t="str">
            <v>黒すりごま</v>
          </cell>
        </row>
        <row r="135">
          <cell r="C135">
            <v>50869</v>
          </cell>
          <cell r="D135" t="str">
            <v>黒いりごま</v>
          </cell>
        </row>
        <row r="136">
          <cell r="C136">
            <v>50051</v>
          </cell>
          <cell r="D136" t="str">
            <v>白いりごま1㎏</v>
          </cell>
        </row>
        <row r="137">
          <cell r="C137">
            <v>50053</v>
          </cell>
          <cell r="D137" t="str">
            <v>白すりごま1㎏</v>
          </cell>
        </row>
        <row r="138">
          <cell r="C138">
            <v>51514</v>
          </cell>
          <cell r="D138" t="str">
            <v>白ねりごま300g</v>
          </cell>
        </row>
        <row r="139">
          <cell r="C139">
            <v>51515</v>
          </cell>
          <cell r="D139" t="str">
            <v>黒ねりごま300g</v>
          </cell>
        </row>
        <row r="140">
          <cell r="C140">
            <v>50447</v>
          </cell>
          <cell r="D140" t="str">
            <v>グラニュー糖</v>
          </cell>
        </row>
        <row r="141">
          <cell r="C141">
            <v>50446</v>
          </cell>
          <cell r="D141" t="str">
            <v>三温糖</v>
          </cell>
        </row>
        <row r="142">
          <cell r="C142">
            <v>50802</v>
          </cell>
          <cell r="D142" t="str">
            <v>てんさい糖</v>
          </cell>
        </row>
        <row r="143">
          <cell r="C143">
            <v>50530</v>
          </cell>
          <cell r="D143" t="str">
            <v>粉糖</v>
          </cell>
        </row>
        <row r="144">
          <cell r="C144">
            <v>51441</v>
          </cell>
          <cell r="D144" t="str">
            <v>てんさい糖600g</v>
          </cell>
        </row>
        <row r="145">
          <cell r="C145">
            <v>50850</v>
          </cell>
          <cell r="D145" t="str">
            <v>粉末黒糖300ｇ</v>
          </cell>
        </row>
        <row r="146">
          <cell r="C146">
            <v>50250</v>
          </cell>
          <cell r="D146" t="str">
            <v>冷)骨取りブリ50g×10</v>
          </cell>
        </row>
        <row r="147">
          <cell r="C147">
            <v>51051</v>
          </cell>
          <cell r="D147" t="str">
            <v>冷)  骨なしあじ50g×10</v>
          </cell>
        </row>
        <row r="148">
          <cell r="C148">
            <v>50931</v>
          </cell>
          <cell r="D148" t="str">
            <v>冷)  骨なし秋鮭45g×10</v>
          </cell>
        </row>
        <row r="149">
          <cell r="C149">
            <v>51008</v>
          </cell>
          <cell r="D149" t="str">
            <v>冷)  骨なしさわら50g×10枚</v>
          </cell>
        </row>
        <row r="150">
          <cell r="C150">
            <v>51070</v>
          </cell>
          <cell r="D150" t="str">
            <v>冷）骨取り鮭40g</v>
          </cell>
        </row>
        <row r="151">
          <cell r="C151">
            <v>50848</v>
          </cell>
          <cell r="D151" t="str">
            <v>ツナ缶</v>
          </cell>
        </row>
        <row r="152">
          <cell r="C152">
            <v>50628</v>
          </cell>
          <cell r="D152" t="str">
            <v>おさかなソーセージ 70ｇ*4本</v>
          </cell>
        </row>
        <row r="153">
          <cell r="C153">
            <v>50861</v>
          </cell>
          <cell r="D153" t="str">
            <v>さつま揚げ50g×10枚</v>
          </cell>
        </row>
        <row r="154">
          <cell r="C154">
            <v>50900</v>
          </cell>
          <cell r="D154" t="str">
            <v>冷）ちくわ60g×10本</v>
          </cell>
        </row>
        <row r="155">
          <cell r="C155">
            <v>50660</v>
          </cell>
          <cell r="D155" t="str">
            <v>冷）しらす干し</v>
          </cell>
        </row>
        <row r="156">
          <cell r="C156">
            <v>51554</v>
          </cell>
          <cell r="D156" t="str">
            <v>冷）むきえび</v>
          </cell>
        </row>
        <row r="157">
          <cell r="C157">
            <v>51009</v>
          </cell>
          <cell r="D157" t="str">
            <v>冷)  骨なしたら50g×10枚</v>
          </cell>
        </row>
        <row r="158">
          <cell r="C158">
            <v>51050</v>
          </cell>
          <cell r="D158" t="str">
            <v>冷)  骨なし赤魚(アラスカメヌケ）50g×10</v>
          </cell>
        </row>
        <row r="159">
          <cell r="C159">
            <v>51052</v>
          </cell>
          <cell r="D159" t="str">
            <v>冷)  骨なしさば50g×10</v>
          </cell>
        </row>
        <row r="160">
          <cell r="C160">
            <v>51365</v>
          </cell>
          <cell r="D160" t="str">
            <v>冷）まぐろフライ50ｇ×20</v>
          </cell>
        </row>
        <row r="161">
          <cell r="C161">
            <v>51469</v>
          </cell>
          <cell r="D161" t="str">
            <v>冷)骨なしあぶらかれい50g×10</v>
          </cell>
        </row>
        <row r="162">
          <cell r="C162">
            <v>51075</v>
          </cell>
          <cell r="D162" t="str">
            <v>冷）骨取りカラスカレイ(皮なし)40g</v>
          </cell>
        </row>
        <row r="163">
          <cell r="C163">
            <v>50782</v>
          </cell>
          <cell r="D163" t="str">
            <v>煮干し</v>
          </cell>
        </row>
        <row r="164">
          <cell r="C164">
            <v>50493</v>
          </cell>
          <cell r="D164" t="str">
            <v>きざみかつおぶし</v>
          </cell>
        </row>
        <row r="165">
          <cell r="C165">
            <v>50535</v>
          </cell>
          <cell r="D165" t="str">
            <v>冷）伸しえび（20尾）</v>
          </cell>
        </row>
        <row r="166">
          <cell r="C166">
            <v>50268</v>
          </cell>
          <cell r="D166" t="str">
            <v>オイル無添加ツナフレーク1㎏</v>
          </cell>
        </row>
        <row r="167">
          <cell r="C167">
            <v>50826</v>
          </cell>
          <cell r="D167" t="str">
            <v>冷)  骨なしあぶらかれい50g×5</v>
          </cell>
        </row>
        <row r="168">
          <cell r="C168">
            <v>51071</v>
          </cell>
          <cell r="D168" t="str">
            <v>冷）骨取り本さわら40g</v>
          </cell>
        </row>
        <row r="169">
          <cell r="C169">
            <v>51092</v>
          </cell>
          <cell r="D169" t="str">
            <v>冷）骨取りさば40g</v>
          </cell>
        </row>
        <row r="170">
          <cell r="C170">
            <v>51572</v>
          </cell>
          <cell r="D170" t="str">
            <v>冷）まぐろ竜田40ｇ×20</v>
          </cell>
        </row>
        <row r="171">
          <cell r="C171">
            <v>50501</v>
          </cell>
          <cell r="D171" t="str">
            <v>素干しえび</v>
          </cell>
        </row>
        <row r="172">
          <cell r="C172">
            <v>50547</v>
          </cell>
          <cell r="D172" t="str">
            <v>桜でんぶ30g</v>
          </cell>
        </row>
        <row r="173">
          <cell r="C173">
            <v>51074</v>
          </cell>
          <cell r="D173" t="str">
            <v>冷）骨取り助宗たら40g</v>
          </cell>
        </row>
        <row r="174">
          <cell r="C174">
            <v>51537</v>
          </cell>
          <cell r="D174" t="str">
            <v>かつおフレーク500g</v>
          </cell>
        </row>
        <row r="175">
          <cell r="C175">
            <v>50346</v>
          </cell>
          <cell r="D175" t="str">
            <v>牛乳</v>
          </cell>
        </row>
        <row r="176">
          <cell r="C176">
            <v>51340</v>
          </cell>
          <cell r="D176" t="str">
            <v>牛乳1Ｌ</v>
          </cell>
        </row>
        <row r="177">
          <cell r="C177">
            <v>50757</v>
          </cell>
          <cell r="D177" t="str">
            <v>牛乳200ml</v>
          </cell>
        </row>
        <row r="178">
          <cell r="C178">
            <v>51341</v>
          </cell>
          <cell r="D178" t="str">
            <v>牛乳500ml</v>
          </cell>
        </row>
        <row r="179">
          <cell r="C179">
            <v>50345</v>
          </cell>
          <cell r="D179" t="str">
            <v>牛乳500ml</v>
          </cell>
        </row>
        <row r="180">
          <cell r="C180">
            <v>50201</v>
          </cell>
          <cell r="D180" t="str">
            <v>刻みのり</v>
          </cell>
        </row>
        <row r="181">
          <cell r="C181">
            <v>50210</v>
          </cell>
          <cell r="D181" t="str">
            <v>粉寒天4g×20</v>
          </cell>
        </row>
        <row r="182">
          <cell r="C182">
            <v>50205</v>
          </cell>
          <cell r="D182" t="str">
            <v>昆布</v>
          </cell>
        </row>
        <row r="183">
          <cell r="C183">
            <v>51503</v>
          </cell>
          <cell r="D183" t="str">
            <v>アガー</v>
          </cell>
        </row>
        <row r="184">
          <cell r="C184">
            <v>51057</v>
          </cell>
          <cell r="D184" t="str">
            <v>わかめご飯の素</v>
          </cell>
        </row>
        <row r="185">
          <cell r="C185">
            <v>51058</v>
          </cell>
          <cell r="D185" t="str">
            <v>カットわかめ　小春200g</v>
          </cell>
        </row>
        <row r="186">
          <cell r="C186">
            <v>50793</v>
          </cell>
          <cell r="D186" t="str">
            <v>芽ひじき500g</v>
          </cell>
        </row>
        <row r="187">
          <cell r="C187">
            <v>50579</v>
          </cell>
          <cell r="D187" t="str">
            <v>カットわかめ</v>
          </cell>
        </row>
        <row r="188">
          <cell r="C188">
            <v>50209</v>
          </cell>
          <cell r="D188" t="str">
            <v>イナアガーＬ500g</v>
          </cell>
        </row>
        <row r="189">
          <cell r="C189">
            <v>50725</v>
          </cell>
          <cell r="D189" t="str">
            <v>昆布だし</v>
          </cell>
        </row>
        <row r="190">
          <cell r="C190">
            <v>50863</v>
          </cell>
          <cell r="D190" t="str">
            <v>青のり</v>
          </cell>
        </row>
        <row r="191">
          <cell r="C191">
            <v>50865</v>
          </cell>
          <cell r="D191" t="str">
            <v>刻み昆布</v>
          </cell>
        </row>
        <row r="192">
          <cell r="C192">
            <v>50674</v>
          </cell>
          <cell r="D192" t="str">
            <v>塩昆布</v>
          </cell>
        </row>
        <row r="193">
          <cell r="C193">
            <v>50202</v>
          </cell>
          <cell r="D193" t="str">
            <v>焼きのり10枚</v>
          </cell>
        </row>
        <row r="194">
          <cell r="C194">
            <v>50204</v>
          </cell>
          <cell r="D194" t="str">
            <v>芽ひじき（乾）</v>
          </cell>
        </row>
        <row r="195">
          <cell r="C195">
            <v>50842</v>
          </cell>
          <cell r="D195" t="str">
            <v>カルシウムたまごボーロ（鉄分入り）</v>
          </cell>
        </row>
        <row r="196">
          <cell r="C196">
            <v>50383</v>
          </cell>
          <cell r="D196" t="str">
            <v>ソフトサラダせんべい2枚×10P</v>
          </cell>
        </row>
        <row r="197">
          <cell r="C197">
            <v>51136</v>
          </cell>
          <cell r="D197" t="str">
            <v>赤ちゃんのおやつ+Ca　しらす＆わかめせんべい４連</v>
          </cell>
        </row>
        <row r="198">
          <cell r="C198">
            <v>51138</v>
          </cell>
          <cell r="D198" t="str">
            <v>1歳からのおやつ＋DHA　いわしせんべい4連</v>
          </cell>
        </row>
        <row r="199">
          <cell r="C199">
            <v>51139</v>
          </cell>
          <cell r="D199" t="str">
            <v>1歳からのおやつ＋DHA　ごませんべい4連</v>
          </cell>
        </row>
        <row r="200">
          <cell r="C200">
            <v>51066</v>
          </cell>
          <cell r="D200" t="str">
            <v>寒天ミルクプリンの素105g×4</v>
          </cell>
        </row>
        <row r="201">
          <cell r="C201">
            <v>51399</v>
          </cell>
          <cell r="D201" t="str">
            <v>水ようかんの素400ｇ</v>
          </cell>
        </row>
        <row r="202">
          <cell r="C202">
            <v>51065</v>
          </cell>
          <cell r="D202" t="str">
            <v>やわらかいちごプリンの素750g</v>
          </cell>
        </row>
        <row r="203">
          <cell r="C203">
            <v>50622</v>
          </cell>
          <cell r="D203" t="str">
            <v>やわらかプリンの素750g</v>
          </cell>
        </row>
        <row r="204">
          <cell r="C204">
            <v>50388</v>
          </cell>
          <cell r="D204" t="str">
            <v>冷）パイシート5枚</v>
          </cell>
        </row>
        <row r="205">
          <cell r="C205">
            <v>51134</v>
          </cell>
          <cell r="D205" t="str">
            <v>赤ちゃんのおやつ+Ca　小魚せんべい</v>
          </cell>
        </row>
        <row r="206">
          <cell r="C206">
            <v>51135</v>
          </cell>
          <cell r="D206" t="str">
            <v>赤ちゃんのおやつ+Ca　ほうれん草と小松菜せんべい</v>
          </cell>
        </row>
        <row r="207">
          <cell r="C207">
            <v>51137</v>
          </cell>
          <cell r="D207" t="str">
            <v>1歳からのおやつ+DHA　とうもろこしすなっく</v>
          </cell>
        </row>
        <row r="208">
          <cell r="C208">
            <v>51522</v>
          </cell>
          <cell r="D208" t="str">
            <v>ポン菓子　約30枚</v>
          </cell>
        </row>
        <row r="209">
          <cell r="C209">
            <v>51248</v>
          </cell>
          <cell r="D209" t="str">
            <v>オレンジゼリー　40g×10個</v>
          </cell>
        </row>
        <row r="210">
          <cell r="C210">
            <v>51247</v>
          </cell>
          <cell r="D210" t="str">
            <v>ストロベリーゼリー　40g×10個</v>
          </cell>
        </row>
        <row r="211">
          <cell r="C211">
            <v>51249</v>
          </cell>
          <cell r="D211" t="str">
            <v>青りんごゼリー　40g×10個</v>
          </cell>
        </row>
        <row r="212">
          <cell r="C212">
            <v>51345</v>
          </cell>
          <cell r="D212" t="str">
            <v>マンナビスケット 43g*2ｐｃ</v>
          </cell>
        </row>
        <row r="213">
          <cell r="C213">
            <v>50680</v>
          </cell>
          <cell r="D213" t="str">
            <v>マンナウェファー2本×7P</v>
          </cell>
        </row>
        <row r="214">
          <cell r="C214">
            <v>50625</v>
          </cell>
          <cell r="D214" t="str">
            <v>チョイス7袋　(2枚個包装)　</v>
          </cell>
        </row>
        <row r="215">
          <cell r="C215">
            <v>51363</v>
          </cell>
          <cell r="D215" t="str">
            <v>ムーンライトクッキー　(2枚個包装)　</v>
          </cell>
        </row>
        <row r="216">
          <cell r="C216">
            <v>50653</v>
          </cell>
          <cell r="D216" t="str">
            <v>マリービスケット3枚×7袋</v>
          </cell>
        </row>
        <row r="217">
          <cell r="C217">
            <v>50517</v>
          </cell>
          <cell r="D217" t="str">
            <v>カステラ（6個）</v>
          </cell>
        </row>
        <row r="218">
          <cell r="C218">
            <v>50379</v>
          </cell>
          <cell r="D218" t="str">
            <v>クラシカルルヴァン6枚×9P</v>
          </cell>
        </row>
        <row r="219">
          <cell r="C219">
            <v>50480</v>
          </cell>
          <cell r="D219" t="str">
            <v>マシュマロ</v>
          </cell>
        </row>
        <row r="220">
          <cell r="C220">
            <v>50378</v>
          </cell>
          <cell r="D220" t="str">
            <v>ルヴァンプライムL25枚×3P</v>
          </cell>
        </row>
        <row r="221">
          <cell r="C221">
            <v>50878</v>
          </cell>
          <cell r="D221" t="str">
            <v>バウムクーヘン31g×9個</v>
          </cell>
        </row>
        <row r="222">
          <cell r="C222">
            <v>50382</v>
          </cell>
          <cell r="D222" t="str">
            <v>星たべよ2枚×11P</v>
          </cell>
        </row>
        <row r="223">
          <cell r="C223">
            <v>50381</v>
          </cell>
          <cell r="D223" t="str">
            <v>アンパンマンせんべい2枚×16P</v>
          </cell>
        </row>
        <row r="224">
          <cell r="C224">
            <v>50751</v>
          </cell>
          <cell r="D224" t="str">
            <v>アンパンマンのベビーせんべい　14枚</v>
          </cell>
        </row>
        <row r="225">
          <cell r="C225">
            <v>50386</v>
          </cell>
          <cell r="D225" t="str">
            <v>ハイハイン2枚×16P</v>
          </cell>
        </row>
        <row r="226">
          <cell r="C226">
            <v>51359</v>
          </cell>
          <cell r="D226" t="str">
            <v>おこめせん にんじん＆かぼちゃ味12袋(20g)</v>
          </cell>
        </row>
        <row r="227">
          <cell r="C227">
            <v>51361</v>
          </cell>
          <cell r="D227" t="str">
            <v>ミニどうぶつビスケット20g×5連</v>
          </cell>
        </row>
        <row r="228">
          <cell r="C228">
            <v>51364</v>
          </cell>
          <cell r="D228" t="str">
            <v>元気 野菜入りそふとせん27g×30袋</v>
          </cell>
        </row>
        <row r="229">
          <cell r="C229">
            <v>51368</v>
          </cell>
          <cell r="D229" t="str">
            <v>とうもろこしでつくったパフスナック塩味55g</v>
          </cell>
        </row>
        <row r="230">
          <cell r="C230">
            <v>51371</v>
          </cell>
          <cell r="D230" t="str">
            <v>ふわふわチップにんじん味20g</v>
          </cell>
        </row>
        <row r="231">
          <cell r="C231">
            <v>50765</v>
          </cell>
          <cell r="D231" t="str">
            <v>ミニアスパラガス6P(個包装)</v>
          </cell>
        </row>
        <row r="232">
          <cell r="C232">
            <v>51362</v>
          </cell>
          <cell r="D232" t="str">
            <v>元気 ソースせん4g×30袋</v>
          </cell>
        </row>
        <row r="233">
          <cell r="C233">
            <v>51385</v>
          </cell>
          <cell r="D233" t="str">
            <v>ぶどうジュース900ml</v>
          </cell>
        </row>
        <row r="234">
          <cell r="C234">
            <v>50461</v>
          </cell>
          <cell r="D234" t="str">
            <v>いちごジャム430g</v>
          </cell>
        </row>
        <row r="235">
          <cell r="C235">
            <v>51449</v>
          </cell>
          <cell r="D235" t="str">
            <v>マーマレード830g</v>
          </cell>
        </row>
        <row r="236">
          <cell r="C236">
            <v>50904</v>
          </cell>
          <cell r="D236" t="str">
            <v>オレンジジュース</v>
          </cell>
        </row>
        <row r="237">
          <cell r="C237">
            <v>50905</v>
          </cell>
          <cell r="D237" t="str">
            <v>ぶどうジュース</v>
          </cell>
        </row>
        <row r="238">
          <cell r="C238">
            <v>51569</v>
          </cell>
          <cell r="D238" t="str">
            <v>オレンジジュース1L</v>
          </cell>
        </row>
        <row r="239">
          <cell r="C239">
            <v>50457</v>
          </cell>
          <cell r="D239" t="str">
            <v>オレンジジュース1L</v>
          </cell>
        </row>
        <row r="240">
          <cell r="C240">
            <v>50193</v>
          </cell>
          <cell r="D240" t="str">
            <v>パインスライス缶</v>
          </cell>
        </row>
        <row r="241">
          <cell r="C241">
            <v>50189</v>
          </cell>
          <cell r="D241" t="str">
            <v>パインチビット缶1号（1.79㎏）</v>
          </cell>
        </row>
        <row r="242">
          <cell r="C242">
            <v>50895</v>
          </cell>
          <cell r="D242" t="str">
            <v>種なしプルーン1㎏</v>
          </cell>
        </row>
        <row r="243">
          <cell r="C243">
            <v>50750</v>
          </cell>
          <cell r="D243" t="str">
            <v>ポッカレモン</v>
          </cell>
        </row>
        <row r="244">
          <cell r="C244">
            <v>50471</v>
          </cell>
          <cell r="D244" t="str">
            <v>国産りんごジュース</v>
          </cell>
        </row>
        <row r="245">
          <cell r="C245">
            <v>50196</v>
          </cell>
          <cell r="D245" t="str">
            <v>黄桃ハーフ缶2号（480g）</v>
          </cell>
        </row>
        <row r="246">
          <cell r="C246">
            <v>50927</v>
          </cell>
          <cell r="D246" t="str">
            <v>アップルソース</v>
          </cell>
        </row>
        <row r="247">
          <cell r="C247">
            <v>51068</v>
          </cell>
          <cell r="D247" t="str">
            <v>白桃缶</v>
          </cell>
        </row>
        <row r="248">
          <cell r="C248">
            <v>50925</v>
          </cell>
          <cell r="D248" t="str">
            <v>アップルソース900g</v>
          </cell>
        </row>
        <row r="249">
          <cell r="C249">
            <v>50470</v>
          </cell>
          <cell r="D249" t="str">
            <v>ドライレーズン1㎏</v>
          </cell>
        </row>
        <row r="250">
          <cell r="C250">
            <v>51069</v>
          </cell>
          <cell r="D250" t="str">
            <v>みかん缶</v>
          </cell>
        </row>
        <row r="251">
          <cell r="C251">
            <v>50195</v>
          </cell>
          <cell r="D251" t="str">
            <v>黄桃ハーフ缶1号（1.8㎏）</v>
          </cell>
        </row>
        <row r="252">
          <cell r="C252">
            <v>50875</v>
          </cell>
          <cell r="D252" t="str">
            <v xml:space="preserve">イチゴジャム </v>
          </cell>
        </row>
        <row r="253">
          <cell r="C253">
            <v>51106</v>
          </cell>
          <cell r="D253" t="str">
            <v xml:space="preserve">オレンジママレード </v>
          </cell>
        </row>
        <row r="254">
          <cell r="C254">
            <v>50795</v>
          </cell>
          <cell r="D254" t="str">
            <v>ドライレーズン</v>
          </cell>
        </row>
        <row r="255">
          <cell r="C255">
            <v>50009</v>
          </cell>
          <cell r="D255" t="str">
            <v>冷）うどん250g×5玉</v>
          </cell>
        </row>
        <row r="256">
          <cell r="C256">
            <v>50013</v>
          </cell>
          <cell r="D256" t="str">
            <v>スパゲティ（乾）</v>
          </cell>
        </row>
        <row r="257">
          <cell r="C257">
            <v>50011</v>
          </cell>
          <cell r="D257" t="str">
            <v>冷）焼きそば麺</v>
          </cell>
        </row>
        <row r="258">
          <cell r="C258">
            <v>50857</v>
          </cell>
          <cell r="D258" t="str">
            <v>そうめん（乾）</v>
          </cell>
        </row>
        <row r="259">
          <cell r="C259">
            <v>50856</v>
          </cell>
          <cell r="D259" t="str">
            <v>うどん（乾）</v>
          </cell>
        </row>
        <row r="260">
          <cell r="C260">
            <v>50598</v>
          </cell>
          <cell r="D260" t="str">
            <v>中華麺</v>
          </cell>
        </row>
        <row r="261">
          <cell r="C261">
            <v>50597</v>
          </cell>
          <cell r="D261" t="str">
            <v>ビーフン</v>
          </cell>
        </row>
        <row r="262">
          <cell r="C262">
            <v>50010</v>
          </cell>
          <cell r="D262" t="str">
            <v>冷）ラーメン200g×5玉</v>
          </cell>
        </row>
        <row r="263">
          <cell r="C263">
            <v>50454</v>
          </cell>
          <cell r="D263" t="str">
            <v>味噌10㎏</v>
          </cell>
        </row>
        <row r="264">
          <cell r="C264">
            <v>50832</v>
          </cell>
          <cell r="D264" t="str">
            <v>味噌</v>
          </cell>
        </row>
        <row r="265">
          <cell r="C265">
            <v>51559</v>
          </cell>
          <cell r="D265" t="str">
            <v>薄皮クリームパン（4個）</v>
          </cell>
        </row>
        <row r="266">
          <cell r="C266">
            <v>50006</v>
          </cell>
          <cell r="D266" t="str">
            <v>食パン（6枚切）</v>
          </cell>
        </row>
        <row r="267">
          <cell r="C267">
            <v>50007</v>
          </cell>
          <cell r="D267" t="str">
            <v>食パン（8枚切）</v>
          </cell>
        </row>
        <row r="268">
          <cell r="C268">
            <v>50008</v>
          </cell>
          <cell r="D268" t="str">
            <v>ロールパン（6個）</v>
          </cell>
        </row>
        <row r="269">
          <cell r="C269">
            <v>51560</v>
          </cell>
          <cell r="D269" t="str">
            <v>薄皮チョコパン（4個）</v>
          </cell>
        </row>
        <row r="270">
          <cell r="C270">
            <v>51367</v>
          </cell>
          <cell r="D270" t="str">
            <v>元気かぼちゃラスク11g×10袋</v>
          </cell>
        </row>
        <row r="271">
          <cell r="C271">
            <v>50888</v>
          </cell>
          <cell r="D271" t="str">
            <v>ヨーグルト70g×3P</v>
          </cell>
        </row>
        <row r="272">
          <cell r="C272">
            <v>50937</v>
          </cell>
          <cell r="D272" t="str">
            <v>生クリーム</v>
          </cell>
        </row>
        <row r="273">
          <cell r="C273">
            <v>50354</v>
          </cell>
          <cell r="D273" t="str">
            <v>冷）ホイップクリーム</v>
          </cell>
        </row>
        <row r="274">
          <cell r="C274">
            <v>50546</v>
          </cell>
          <cell r="D274" t="str">
            <v>コンデンスミルク（練乳）</v>
          </cell>
        </row>
        <row r="275">
          <cell r="C275">
            <v>50491</v>
          </cell>
          <cell r="D275" t="str">
            <v>ヨーグルト</v>
          </cell>
        </row>
        <row r="276">
          <cell r="C276">
            <v>50356</v>
          </cell>
          <cell r="D276" t="str">
            <v>ヨーグルト10L</v>
          </cell>
        </row>
        <row r="277">
          <cell r="C277">
            <v>50016</v>
          </cell>
          <cell r="D277" t="str">
            <v>白玉麩</v>
          </cell>
        </row>
        <row r="278">
          <cell r="C278">
            <v>50592</v>
          </cell>
          <cell r="D278" t="str">
            <v>ワンタンの皮（30枚）</v>
          </cell>
        </row>
        <row r="279">
          <cell r="C279">
            <v>50573</v>
          </cell>
          <cell r="D279" t="str">
            <v>車麩10g×8枚</v>
          </cell>
        </row>
        <row r="280">
          <cell r="C280">
            <v>50590</v>
          </cell>
          <cell r="D280" t="str">
            <v>春巻きの皮（10枚）</v>
          </cell>
        </row>
        <row r="281">
          <cell r="C281">
            <v>50855</v>
          </cell>
          <cell r="D281" t="str">
            <v>パン粉</v>
          </cell>
        </row>
        <row r="282">
          <cell r="C282">
            <v>50436</v>
          </cell>
          <cell r="D282" t="str">
            <v>押し麦800g</v>
          </cell>
        </row>
        <row r="283">
          <cell r="C283">
            <v>50594</v>
          </cell>
          <cell r="D283" t="str">
            <v>小切麩</v>
          </cell>
        </row>
        <row r="284">
          <cell r="C284">
            <v>50012</v>
          </cell>
          <cell r="D284" t="str">
            <v>マカロニ（乾）4㎏</v>
          </cell>
        </row>
        <row r="285">
          <cell r="C285">
            <v>50859</v>
          </cell>
          <cell r="D285" t="str">
            <v>マカロニ（乾）</v>
          </cell>
        </row>
        <row r="286">
          <cell r="C286">
            <v>50438</v>
          </cell>
          <cell r="D286" t="str">
            <v>中力粉</v>
          </cell>
        </row>
        <row r="287">
          <cell r="C287">
            <v>50437</v>
          </cell>
          <cell r="D287" t="str">
            <v>薄力粉</v>
          </cell>
        </row>
        <row r="288">
          <cell r="C288">
            <v>50439</v>
          </cell>
          <cell r="D288" t="str">
            <v>強力粉</v>
          </cell>
        </row>
        <row r="289">
          <cell r="C289">
            <v>50541</v>
          </cell>
          <cell r="D289" t="str">
            <v>ホットケーキミックス</v>
          </cell>
        </row>
        <row r="290">
          <cell r="C290">
            <v>51561</v>
          </cell>
          <cell r="D290" t="str">
            <v>ポップコーン</v>
          </cell>
        </row>
        <row r="291">
          <cell r="C291">
            <v>50430</v>
          </cell>
          <cell r="D291" t="str">
            <v>パン粉2㎏</v>
          </cell>
        </row>
        <row r="292">
          <cell r="C292">
            <v>51565</v>
          </cell>
          <cell r="D292" t="str">
            <v>あわゆき麩</v>
          </cell>
        </row>
        <row r="293">
          <cell r="C293">
            <v>50005</v>
          </cell>
          <cell r="D293" t="str">
            <v>薄力粉25㎏</v>
          </cell>
        </row>
        <row r="294">
          <cell r="C294">
            <v>50661</v>
          </cell>
          <cell r="D294" t="str">
            <v>上新粉</v>
          </cell>
        </row>
        <row r="295">
          <cell r="C295">
            <v>50682</v>
          </cell>
          <cell r="D295" t="str">
            <v>米粉</v>
          </cell>
        </row>
        <row r="296">
          <cell r="C296">
            <v>51510</v>
          </cell>
          <cell r="D296" t="str">
            <v xml:space="preserve">ライスホットケーキミックス </v>
          </cell>
        </row>
        <row r="297">
          <cell r="C297">
            <v>50465</v>
          </cell>
          <cell r="D297" t="str">
            <v>白玉粉</v>
          </cell>
        </row>
        <row r="298">
          <cell r="C298">
            <v>50591</v>
          </cell>
          <cell r="D298" t="str">
            <v>餃子の皮（24枚）</v>
          </cell>
        </row>
        <row r="299">
          <cell r="C299">
            <v>51529</v>
          </cell>
          <cell r="D299" t="str">
            <v>シュウマイの皮（24枚）</v>
          </cell>
        </row>
        <row r="300">
          <cell r="C300">
            <v>50576</v>
          </cell>
          <cell r="D300" t="str">
            <v>きび500g</v>
          </cell>
        </row>
        <row r="301">
          <cell r="C301">
            <v>50022</v>
          </cell>
          <cell r="D301" t="str">
            <v>コーンフレーク</v>
          </cell>
        </row>
        <row r="302">
          <cell r="C302">
            <v>50605</v>
          </cell>
          <cell r="D302" t="str">
            <v>コーンホール</v>
          </cell>
        </row>
        <row r="303">
          <cell r="C303">
            <v>51099</v>
          </cell>
          <cell r="D303" t="str">
            <v xml:space="preserve">冷凍カーネルコーン </v>
          </cell>
        </row>
        <row r="304">
          <cell r="C304">
            <v>50462</v>
          </cell>
          <cell r="D304" t="str">
            <v>冷）コーン1㎏</v>
          </cell>
        </row>
        <row r="305">
          <cell r="C305">
            <v>50813</v>
          </cell>
          <cell r="D305" t="str">
            <v xml:space="preserve">冷凍グリーンピース </v>
          </cell>
        </row>
        <row r="306">
          <cell r="C306">
            <v>50819</v>
          </cell>
          <cell r="D306" t="str">
            <v>コーンクリーム缶（2.96㎏）1号</v>
          </cell>
        </row>
        <row r="307">
          <cell r="C307">
            <v>50604</v>
          </cell>
          <cell r="D307" t="str">
            <v>コーンクリーム缶</v>
          </cell>
        </row>
        <row r="308">
          <cell r="C308">
            <v>50796</v>
          </cell>
          <cell r="D308" t="str">
            <v>切干大根500g</v>
          </cell>
        </row>
        <row r="309">
          <cell r="C309">
            <v>50161</v>
          </cell>
          <cell r="D309" t="str">
            <v>コーンホール缶1号（1850g）</v>
          </cell>
        </row>
        <row r="310">
          <cell r="C310">
            <v>50940</v>
          </cell>
          <cell r="D310" t="str">
            <v>切干し大根</v>
          </cell>
        </row>
        <row r="311">
          <cell r="C311">
            <v>50933</v>
          </cell>
          <cell r="D311" t="str">
            <v>つぶあん</v>
          </cell>
        </row>
        <row r="312">
          <cell r="C312">
            <v>50844</v>
          </cell>
          <cell r="D312" t="str">
            <v>小豆（乾）</v>
          </cell>
        </row>
        <row r="313">
          <cell r="C313">
            <v>51037</v>
          </cell>
          <cell r="D313" t="str">
            <v>備中ささげ70g</v>
          </cell>
        </row>
        <row r="314">
          <cell r="C314">
            <v>50934</v>
          </cell>
          <cell r="D314" t="str">
            <v>こしあん</v>
          </cell>
        </row>
        <row r="315">
          <cell r="C315">
            <v>50726</v>
          </cell>
          <cell r="D315" t="str">
            <v>椎茸だし（粉末）</v>
          </cell>
        </row>
        <row r="316">
          <cell r="C316">
            <v>51455</v>
          </cell>
          <cell r="D316" t="str">
            <v>干ししいたけスライス</v>
          </cell>
        </row>
        <row r="317">
          <cell r="C317">
            <v>50893</v>
          </cell>
          <cell r="D317" t="str">
            <v>干ししいたけスライス250g</v>
          </cell>
        </row>
        <row r="318">
          <cell r="C318">
            <v>50873</v>
          </cell>
          <cell r="D318" t="str">
            <v>なめ茸</v>
          </cell>
        </row>
        <row r="319">
          <cell r="C319">
            <v>50445</v>
          </cell>
          <cell r="D319" t="str">
            <v>片栗粉</v>
          </cell>
        </row>
        <row r="320">
          <cell r="C320">
            <v>51530</v>
          </cell>
          <cell r="D320" t="str">
            <v>春雨</v>
          </cell>
        </row>
        <row r="321">
          <cell r="C321">
            <v>50862</v>
          </cell>
          <cell r="D321" t="str">
            <v>冷）ナチュラルカットポテト</v>
          </cell>
        </row>
        <row r="322">
          <cell r="C322">
            <v>50840</v>
          </cell>
          <cell r="D322" t="str">
            <v>みーるのポテトコロッケ60g×10個</v>
          </cell>
        </row>
        <row r="323">
          <cell r="C323">
            <v>50885</v>
          </cell>
          <cell r="D323" t="str">
            <v>しらたき（白）</v>
          </cell>
        </row>
        <row r="324">
          <cell r="C324">
            <v>50884</v>
          </cell>
          <cell r="D324" t="str">
            <v>つきこん（黒）</v>
          </cell>
        </row>
        <row r="325">
          <cell r="C325">
            <v>50444</v>
          </cell>
          <cell r="D325" t="str">
            <v>春雨１㎏</v>
          </cell>
        </row>
        <row r="326">
          <cell r="C326">
            <v>50685</v>
          </cell>
          <cell r="D326" t="str">
            <v>コーンスターチ400ｇ</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educe-shokuiku.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52"/>
  <sheetViews>
    <sheetView tabSelected="1" zoomScale="80" zoomScaleNormal="80" workbookViewId="0">
      <selection activeCell="C19" sqref="C19"/>
    </sheetView>
  </sheetViews>
  <sheetFormatPr defaultRowHeight="18"/>
  <cols>
    <col min="1" max="1" width="3.33203125" customWidth="1"/>
    <col min="2" max="2" width="38.08203125" customWidth="1"/>
    <col min="3" max="3" width="73" customWidth="1"/>
    <col min="4" max="4" width="47.5" customWidth="1"/>
    <col min="5" max="5" width="12.08203125" customWidth="1"/>
    <col min="8" max="8" width="17.58203125" customWidth="1"/>
    <col min="9" max="9" width="4.08203125" customWidth="1"/>
  </cols>
  <sheetData>
    <row r="1" spans="1:8">
      <c r="A1" s="70" t="s">
        <v>488</v>
      </c>
      <c r="D1" s="66"/>
    </row>
    <row r="2" spans="1:8" ht="23">
      <c r="A2" s="39" t="s">
        <v>155</v>
      </c>
      <c r="B2" s="39"/>
      <c r="C2" s="39"/>
      <c r="D2" s="39"/>
      <c r="E2" s="39"/>
    </row>
    <row r="3" spans="1:8" ht="18.5" thickBot="1"/>
    <row r="4" spans="1:8" ht="18" customHeight="1">
      <c r="A4" s="126"/>
      <c r="B4" s="169" t="s">
        <v>489</v>
      </c>
      <c r="C4" s="170"/>
      <c r="D4" s="66"/>
      <c r="E4" s="40"/>
      <c r="F4" s="40"/>
      <c r="G4" s="40"/>
      <c r="H4" s="40"/>
    </row>
    <row r="5" spans="1:8">
      <c r="A5" s="127"/>
      <c r="B5" s="171"/>
      <c r="C5" s="172"/>
      <c r="D5" s="100"/>
      <c r="E5" s="40"/>
      <c r="F5" s="40"/>
      <c r="G5" s="40"/>
      <c r="H5" s="40"/>
    </row>
    <row r="6" spans="1:8">
      <c r="A6" s="127"/>
      <c r="B6" s="171"/>
      <c r="C6" s="172"/>
      <c r="D6" s="100"/>
      <c r="E6" s="40"/>
      <c r="F6" s="40"/>
      <c r="G6" s="40"/>
      <c r="H6" s="40"/>
    </row>
    <row r="7" spans="1:8">
      <c r="A7" s="127"/>
      <c r="B7" s="171"/>
      <c r="C7" s="172"/>
      <c r="D7" s="40"/>
      <c r="E7" s="40"/>
      <c r="F7" s="40"/>
      <c r="G7" s="40"/>
      <c r="H7" s="40"/>
    </row>
    <row r="8" spans="1:8" ht="18.5" thickBot="1">
      <c r="A8" s="127"/>
      <c r="B8" s="173"/>
      <c r="C8" s="174"/>
      <c r="D8" s="40"/>
      <c r="E8" s="40"/>
      <c r="F8" s="40"/>
      <c r="G8" s="40"/>
      <c r="H8" s="40"/>
    </row>
    <row r="9" spans="1:8">
      <c r="B9" s="42" t="s">
        <v>168</v>
      </c>
    </row>
    <row r="10" spans="1:8">
      <c r="B10" s="128" t="s">
        <v>497</v>
      </c>
      <c r="C10" t="s">
        <v>503</v>
      </c>
    </row>
    <row r="11" spans="1:8">
      <c r="B11" s="43" t="s">
        <v>498</v>
      </c>
      <c r="D11" s="98"/>
    </row>
    <row r="12" spans="1:8">
      <c r="B12" s="43" t="s">
        <v>499</v>
      </c>
      <c r="C12" s="67"/>
    </row>
    <row r="13" spans="1:8">
      <c r="B13" s="43" t="s">
        <v>515</v>
      </c>
      <c r="C13" s="40" t="s">
        <v>180</v>
      </c>
      <c r="D13" s="98"/>
    </row>
    <row r="14" spans="1:8">
      <c r="B14" s="43" t="s">
        <v>567</v>
      </c>
      <c r="C14" s="40"/>
      <c r="D14" s="98"/>
    </row>
    <row r="15" spans="1:8">
      <c r="B15" t="s">
        <v>171</v>
      </c>
      <c r="C15" s="43"/>
    </row>
    <row r="16" spans="1:8">
      <c r="B16" s="47" t="s">
        <v>172</v>
      </c>
      <c r="C16" s="45" t="s">
        <v>432</v>
      </c>
      <c r="D16" s="98"/>
    </row>
    <row r="17" spans="2:6">
      <c r="B17" s="47" t="s">
        <v>173</v>
      </c>
      <c r="C17" s="45" t="s">
        <v>174</v>
      </c>
    </row>
    <row r="18" spans="2:6">
      <c r="B18" s="71" t="s">
        <v>501</v>
      </c>
      <c r="C18" s="48" t="s">
        <v>589</v>
      </c>
      <c r="D18" s="66"/>
    </row>
    <row r="19" spans="2:6">
      <c r="B19" s="47" t="s">
        <v>175</v>
      </c>
      <c r="C19" s="48" t="s">
        <v>500</v>
      </c>
    </row>
    <row r="20" spans="2:6" ht="96.65" customHeight="1">
      <c r="B20" s="64" t="s">
        <v>355</v>
      </c>
      <c r="C20" s="111" t="s">
        <v>504</v>
      </c>
    </row>
    <row r="21" spans="2:6" ht="54">
      <c r="B21" s="112" t="s">
        <v>356</v>
      </c>
      <c r="C21" s="113" t="s">
        <v>505</v>
      </c>
      <c r="D21" s="67"/>
    </row>
    <row r="22" spans="2:6" ht="36">
      <c r="B22" s="47" t="s">
        <v>354</v>
      </c>
      <c r="C22" s="46" t="s">
        <v>433</v>
      </c>
    </row>
    <row r="23" spans="2:6">
      <c r="B23" s="47" t="s">
        <v>176</v>
      </c>
      <c r="C23" s="45" t="s">
        <v>506</v>
      </c>
      <c r="D23" s="98"/>
      <c r="F23" s="98"/>
    </row>
    <row r="24" spans="2:6" ht="36">
      <c r="B24" s="47" t="s">
        <v>177</v>
      </c>
      <c r="C24" s="46" t="s">
        <v>507</v>
      </c>
      <c r="D24" s="90"/>
    </row>
    <row r="25" spans="2:6" ht="72">
      <c r="B25" s="71" t="s">
        <v>178</v>
      </c>
      <c r="C25" s="111" t="s">
        <v>482</v>
      </c>
      <c r="D25" s="67"/>
    </row>
    <row r="26" spans="2:6" ht="36">
      <c r="B26" s="47" t="s">
        <v>179</v>
      </c>
      <c r="C26" s="46" t="s">
        <v>508</v>
      </c>
    </row>
    <row r="27" spans="2:6">
      <c r="B27" s="129" t="s">
        <v>502</v>
      </c>
    </row>
    <row r="28" spans="2:6">
      <c r="B28" t="s">
        <v>591</v>
      </c>
      <c r="D28" s="67"/>
    </row>
    <row r="29" spans="2:6">
      <c r="B29" t="s">
        <v>509</v>
      </c>
      <c r="D29" s="98"/>
    </row>
    <row r="30" spans="2:6">
      <c r="B30" t="s">
        <v>510</v>
      </c>
      <c r="D30" s="103"/>
    </row>
    <row r="31" spans="2:6">
      <c r="B31" t="s">
        <v>511</v>
      </c>
    </row>
    <row r="32" spans="2:6">
      <c r="B32" t="s">
        <v>434</v>
      </c>
      <c r="D32" s="98"/>
    </row>
    <row r="33" spans="2:5">
      <c r="B33" s="140" t="s">
        <v>512</v>
      </c>
    </row>
    <row r="34" spans="2:5">
      <c r="B34" s="140" t="s">
        <v>517</v>
      </c>
    </row>
    <row r="35" spans="2:5">
      <c r="B35" t="s">
        <v>518</v>
      </c>
    </row>
    <row r="36" spans="2:5">
      <c r="B36" t="s">
        <v>513</v>
      </c>
    </row>
    <row r="37" spans="2:5">
      <c r="B37" s="44" t="s">
        <v>169</v>
      </c>
    </row>
    <row r="38" spans="2:5">
      <c r="B38" s="130" t="s">
        <v>497</v>
      </c>
      <c r="C38" t="s">
        <v>516</v>
      </c>
      <c r="D38" s="98"/>
    </row>
    <row r="39" spans="2:5">
      <c r="B39" t="s">
        <v>584</v>
      </c>
      <c r="D39" s="66"/>
    </row>
    <row r="40" spans="2:5">
      <c r="B40" t="s">
        <v>582</v>
      </c>
      <c r="D40" s="66"/>
    </row>
    <row r="41" spans="2:5">
      <c r="B41" t="s">
        <v>583</v>
      </c>
      <c r="D41" s="66"/>
    </row>
    <row r="42" spans="2:5">
      <c r="B42" t="s">
        <v>425</v>
      </c>
      <c r="D42" s="67"/>
    </row>
    <row r="43" spans="2:5">
      <c r="B43" t="s">
        <v>585</v>
      </c>
      <c r="D43" s="67"/>
    </row>
    <row r="44" spans="2:5">
      <c r="D44" s="67"/>
    </row>
    <row r="45" spans="2:5">
      <c r="B45" s="44" t="s">
        <v>493</v>
      </c>
      <c r="C45" s="44"/>
      <c r="D45" s="44"/>
      <c r="E45" s="44"/>
    </row>
    <row r="46" spans="2:5">
      <c r="B46" s="44" t="s">
        <v>494</v>
      </c>
      <c r="C46" s="44"/>
      <c r="D46" s="44"/>
      <c r="E46" s="44"/>
    </row>
    <row r="47" spans="2:5">
      <c r="B47" s="44" t="s">
        <v>579</v>
      </c>
      <c r="C47" s="44"/>
      <c r="D47" s="44"/>
      <c r="E47" s="44"/>
    </row>
    <row r="48" spans="2:5">
      <c r="B48" t="s">
        <v>426</v>
      </c>
    </row>
    <row r="49" spans="2:3">
      <c r="B49" s="44" t="s">
        <v>170</v>
      </c>
    </row>
    <row r="50" spans="2:3">
      <c r="B50" s="5" t="s">
        <v>580</v>
      </c>
    </row>
    <row r="51" spans="2:3">
      <c r="B51" s="51" t="s">
        <v>344</v>
      </c>
      <c r="C51" t="s">
        <v>495</v>
      </c>
    </row>
    <row r="52" spans="2:3">
      <c r="B52" s="51" t="s">
        <v>343</v>
      </c>
      <c r="C52" s="130" t="s">
        <v>514</v>
      </c>
    </row>
  </sheetData>
  <sheetProtection algorithmName="SHA-512" hashValue="/zsDX+hxLlRvxWbElWAcHM+KduOxjMKz/7xeRA4Ll2rc92qn9ZJwzYhsLG3iiXEpoNzYcz7AuWbGLkGCk5/K4Q==" saltValue="zINBp7KKUxqZ6GpbNawuAg==" spinCount="100000" sheet="1" objects="1" scenarios="1"/>
  <mergeCells count="1">
    <mergeCell ref="B4:C8"/>
  </mergeCells>
  <phoneticPr fontId="2"/>
  <hyperlinks>
    <hyperlink ref="B10" location="'2023年度_レシピ提出用紙 '!A1" display="◆2023年度_レシピ提出用紙" xr:uid="{E51CD8FF-F7DF-4452-8E3E-B457B136F055}"/>
    <hyperlink ref="B11" location="大会使用可能調理器具リスト!A1" display="◆大会使用可能調理器具リスト" xr:uid="{B5B200D0-2C6A-422E-9E06-186630B4705D}"/>
    <hyperlink ref="B12" location="'大会使用食材リスト '!A1" display="◆大会使用食材リスト" xr:uid="{F3787918-D258-4B30-8B53-8D2A57902E36}"/>
    <hyperlink ref="B13" location="配慮が必要な食材リスト!A1" display="◆配慮が必要な食材リスト・よくある質問" xr:uid="{3B59175F-2F81-4106-ABE8-B37C0408091C}"/>
    <hyperlink ref="B14" location="吸油量計算!A1" display="◆吸油量計算" xr:uid="{1AA7FEC1-AA8C-410E-A1C6-7C1952212CCB}"/>
    <hyperlink ref="C19" location="お願いと注意事項!B27" display="試作写真について" xr:uid="{A16E2A06-3409-4618-A773-68F1487D1192}"/>
    <hyperlink ref="C52" r:id="rId1" xr:uid="{568C6A59-A5EF-48E2-B9C1-831D6E9E150E}"/>
    <hyperlink ref="B38" location="'2023年度_レシピ提出用紙 '!A1" display="◆2023年度_レシピ提出用紙" xr:uid="{11DE3824-87B6-44E0-AB46-F87F52E5CA80}"/>
    <hyperlink ref="C18" location="テーマ食材【大豆・大豆製品】!A1" display="テーマ食材リストより選び入力" xr:uid="{57A46BCF-BB99-4230-83D0-EEACC1C5022D}"/>
  </hyperlinks>
  <pageMargins left="0.7" right="0.7" top="0.75" bottom="0.75" header="0.3" footer="0.3"/>
  <pageSetup paperSize="9" scale="66" orientation="landscape" r:id="rId2"/>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E634D-750F-43FE-9422-852FD3568E4F}">
  <sheetPr>
    <tabColor rgb="FFFF0000"/>
    <pageSetUpPr fitToPage="1"/>
  </sheetPr>
  <dimension ref="B1:AF47"/>
  <sheetViews>
    <sheetView zoomScale="50" zoomScaleNormal="50" workbookViewId="0">
      <selection activeCell="C5" sqref="C5:D6"/>
    </sheetView>
  </sheetViews>
  <sheetFormatPr defaultColWidth="8.83203125" defaultRowHeight="18"/>
  <cols>
    <col min="1" max="1" width="3.08203125" style="2" customWidth="1"/>
    <col min="2" max="2" width="10" style="2" customWidth="1"/>
    <col min="3" max="3" width="26.25" style="2" customWidth="1"/>
    <col min="4" max="4" width="17.5" style="2" customWidth="1"/>
    <col min="5" max="5" width="4.33203125" style="2" customWidth="1"/>
    <col min="6" max="6" width="17.5" style="2" customWidth="1"/>
    <col min="7" max="7" width="4.33203125" style="2" customWidth="1"/>
    <col min="8" max="8" width="2.75" style="2" customWidth="1"/>
    <col min="9" max="9" width="20" style="2" customWidth="1"/>
    <col min="10" max="10" width="4.33203125" style="2" customWidth="1"/>
    <col min="11" max="11" width="3.75" style="2" customWidth="1"/>
    <col min="12" max="26" width="7.08203125" style="2" customWidth="1"/>
    <col min="27" max="16384" width="8.83203125" style="2"/>
  </cols>
  <sheetData>
    <row r="1" spans="2:26" ht="18.5" thickBot="1"/>
    <row r="2" spans="2:26" ht="15" customHeight="1" thickBot="1">
      <c r="B2" s="175" t="s">
        <v>492</v>
      </c>
      <c r="C2" s="175"/>
      <c r="D2" s="175"/>
      <c r="E2" s="175"/>
      <c r="F2" s="175"/>
      <c r="G2" s="175"/>
      <c r="H2" s="175"/>
      <c r="I2" s="119"/>
      <c r="J2" s="119"/>
      <c r="P2" s="176" t="s">
        <v>146</v>
      </c>
      <c r="Q2" s="176"/>
      <c r="R2" s="177">
        <f>C5</f>
        <v>0</v>
      </c>
      <c r="S2" s="177"/>
      <c r="T2" s="177"/>
      <c r="U2" s="177"/>
      <c r="V2" s="177"/>
      <c r="W2" s="177"/>
      <c r="X2" s="177"/>
      <c r="Y2" s="177"/>
      <c r="Z2" s="177"/>
    </row>
    <row r="3" spans="2:26" ht="7" customHeight="1" thickBot="1">
      <c r="B3" s="175"/>
      <c r="C3" s="175"/>
      <c r="D3" s="175"/>
      <c r="E3" s="175"/>
      <c r="F3" s="175"/>
      <c r="G3" s="175"/>
      <c r="H3" s="175"/>
      <c r="I3" s="119"/>
      <c r="J3" s="119"/>
      <c r="P3" s="176"/>
      <c r="Q3" s="176"/>
      <c r="R3" s="177"/>
      <c r="S3" s="177"/>
      <c r="T3" s="177"/>
      <c r="U3" s="177"/>
      <c r="V3" s="177"/>
      <c r="W3" s="177"/>
      <c r="X3" s="177"/>
      <c r="Y3" s="177"/>
      <c r="Z3" s="177"/>
    </row>
    <row r="4" spans="2:26" ht="7" customHeight="1" thickBot="1">
      <c r="B4" s="37"/>
      <c r="C4" s="37"/>
      <c r="D4" s="119"/>
      <c r="E4" s="119"/>
      <c r="F4" s="119"/>
      <c r="G4" s="119"/>
      <c r="H4" s="119"/>
      <c r="I4" s="119"/>
      <c r="J4" s="119"/>
      <c r="P4" s="176"/>
      <c r="Q4" s="176"/>
      <c r="R4" s="177"/>
      <c r="S4" s="177"/>
      <c r="T4" s="177"/>
      <c r="U4" s="177"/>
      <c r="V4" s="177"/>
      <c r="W4" s="177"/>
      <c r="X4" s="177"/>
      <c r="Y4" s="177"/>
      <c r="Z4" s="177"/>
    </row>
    <row r="5" spans="2:26" ht="18.649999999999999" customHeight="1" thickBot="1">
      <c r="B5" s="54" t="s">
        <v>152</v>
      </c>
      <c r="C5" s="178"/>
      <c r="D5" s="179"/>
      <c r="E5" s="182" t="s">
        <v>153</v>
      </c>
      <c r="F5" s="184"/>
      <c r="G5" s="185"/>
      <c r="H5" s="185"/>
      <c r="I5" s="185"/>
      <c r="J5" s="186"/>
      <c r="R5" s="101"/>
    </row>
    <row r="6" spans="2:26" ht="18.649999999999999" customHeight="1" thickBot="1">
      <c r="B6" s="55" t="s">
        <v>145</v>
      </c>
      <c r="C6" s="180"/>
      <c r="D6" s="181"/>
      <c r="E6" s="183"/>
      <c r="F6" s="187"/>
      <c r="G6" s="188"/>
      <c r="H6" s="188"/>
      <c r="I6" s="188"/>
      <c r="J6" s="189"/>
      <c r="L6" s="190" t="s">
        <v>147</v>
      </c>
      <c r="M6" s="191"/>
      <c r="N6" s="191"/>
      <c r="O6" s="191"/>
      <c r="P6" s="191"/>
      <c r="Q6" s="192"/>
      <c r="R6" s="193" t="s">
        <v>148</v>
      </c>
      <c r="S6" s="194"/>
      <c r="T6" s="194"/>
      <c r="U6" s="194"/>
      <c r="V6" s="194"/>
      <c r="W6" s="195"/>
      <c r="X6" s="196" t="s">
        <v>149</v>
      </c>
      <c r="Y6" s="197"/>
      <c r="Z6" s="198"/>
    </row>
    <row r="7" spans="2:26" ht="6" customHeight="1" thickTop="1" thickBot="1">
      <c r="B7" s="38"/>
      <c r="C7" s="3"/>
      <c r="D7" s="3"/>
      <c r="E7" s="3"/>
      <c r="F7" s="3"/>
      <c r="G7" s="3"/>
      <c r="H7" s="3"/>
      <c r="I7" s="3"/>
      <c r="J7" s="3"/>
      <c r="L7" s="199"/>
      <c r="M7" s="200"/>
      <c r="N7" s="200"/>
      <c r="O7" s="200"/>
      <c r="P7" s="200"/>
      <c r="Q7" s="201"/>
      <c r="R7" s="205"/>
      <c r="S7" s="206"/>
      <c r="T7" s="206"/>
      <c r="U7" s="206"/>
      <c r="V7" s="206"/>
      <c r="W7" s="207"/>
      <c r="X7" s="211"/>
      <c r="Y7" s="212"/>
      <c r="Z7" s="213"/>
    </row>
    <row r="8" spans="2:26" ht="15" customHeight="1" thickBot="1">
      <c r="B8" s="35" t="s">
        <v>138</v>
      </c>
      <c r="C8" s="36"/>
      <c r="D8" s="36"/>
      <c r="E8" s="36"/>
      <c r="F8" s="36"/>
      <c r="G8" s="36"/>
      <c r="H8" s="214" t="s">
        <v>568</v>
      </c>
      <c r="I8" s="215"/>
      <c r="J8" s="216"/>
      <c r="K8" s="1"/>
      <c r="L8" s="199"/>
      <c r="M8" s="200"/>
      <c r="N8" s="200"/>
      <c r="O8" s="200"/>
      <c r="P8" s="200"/>
      <c r="Q8" s="201"/>
      <c r="R8" s="205"/>
      <c r="S8" s="206"/>
      <c r="T8" s="206"/>
      <c r="U8" s="206"/>
      <c r="V8" s="206"/>
      <c r="W8" s="207"/>
      <c r="X8" s="211"/>
      <c r="Y8" s="212"/>
      <c r="Z8" s="213"/>
    </row>
    <row r="9" spans="2:26" ht="15" customHeight="1" thickTop="1" thickBot="1">
      <c r="B9" s="217"/>
      <c r="C9" s="218"/>
      <c r="D9" s="218"/>
      <c r="E9" s="218"/>
      <c r="F9" s="218"/>
      <c r="G9" s="219"/>
      <c r="H9" s="223"/>
      <c r="I9" s="224"/>
      <c r="J9" s="225"/>
      <c r="K9" s="1"/>
      <c r="L9" s="202"/>
      <c r="M9" s="203"/>
      <c r="N9" s="203"/>
      <c r="O9" s="203"/>
      <c r="P9" s="203"/>
      <c r="Q9" s="204"/>
      <c r="R9" s="208"/>
      <c r="S9" s="209"/>
      <c r="T9" s="209"/>
      <c r="U9" s="209"/>
      <c r="V9" s="209"/>
      <c r="W9" s="210"/>
      <c r="X9" s="211"/>
      <c r="Y9" s="212"/>
      <c r="Z9" s="213"/>
    </row>
    <row r="10" spans="2:26" ht="23.15" customHeight="1" thickBot="1">
      <c r="B10" s="220"/>
      <c r="C10" s="221"/>
      <c r="D10" s="221"/>
      <c r="E10" s="221"/>
      <c r="F10" s="221"/>
      <c r="G10" s="222"/>
      <c r="H10" s="226"/>
      <c r="I10" s="227"/>
      <c r="J10" s="228"/>
      <c r="L10" s="63" t="s">
        <v>143</v>
      </c>
      <c r="M10" s="229"/>
      <c r="N10" s="230"/>
      <c r="O10" s="230"/>
      <c r="P10" s="231"/>
      <c r="Q10" s="63" t="s">
        <v>142</v>
      </c>
      <c r="R10" s="232"/>
      <c r="S10" s="233"/>
      <c r="T10" s="233"/>
      <c r="U10" s="233"/>
      <c r="V10" s="233"/>
      <c r="W10" s="234"/>
      <c r="X10" s="211"/>
      <c r="Y10" s="212"/>
      <c r="Z10" s="213"/>
    </row>
    <row r="11" spans="2:26" ht="24.75" customHeight="1" thickBot="1">
      <c r="B11" s="235" t="s">
        <v>481</v>
      </c>
      <c r="C11" s="236"/>
      <c r="D11" s="236"/>
      <c r="E11" s="236"/>
      <c r="F11" s="236"/>
      <c r="G11" s="236"/>
      <c r="H11" s="236"/>
      <c r="I11" s="236"/>
      <c r="J11" s="237"/>
      <c r="L11" s="27"/>
      <c r="M11" s="26"/>
      <c r="N11" s="26"/>
      <c r="O11" s="26"/>
      <c r="P11" s="26"/>
      <c r="Q11" s="27"/>
      <c r="R11" s="25"/>
      <c r="S11" s="25"/>
      <c r="T11" s="29"/>
      <c r="U11" s="29"/>
      <c r="V11" s="25"/>
      <c r="W11" s="25"/>
      <c r="X11" s="61"/>
      <c r="Y11" s="61"/>
      <c r="Z11" s="62"/>
    </row>
    <row r="12" spans="2:26" ht="24.75" customHeight="1" thickTop="1" thickBot="1">
      <c r="B12" s="238"/>
      <c r="C12" s="239"/>
      <c r="D12" s="239"/>
      <c r="E12" s="239"/>
      <c r="F12" s="239"/>
      <c r="G12" s="239"/>
      <c r="H12" s="239"/>
      <c r="I12" s="239"/>
      <c r="J12" s="240"/>
      <c r="K12" s="53"/>
      <c r="L12" s="23" t="s">
        <v>0</v>
      </c>
      <c r="M12" s="24"/>
      <c r="N12" s="99"/>
      <c r="O12" s="24"/>
      <c r="P12" s="24"/>
      <c r="Q12" s="24"/>
      <c r="R12" s="28"/>
      <c r="S12" s="28"/>
      <c r="T12" s="24"/>
      <c r="U12" s="24"/>
      <c r="V12" s="28"/>
      <c r="W12" s="28"/>
      <c r="X12" s="24"/>
      <c r="Y12" s="28"/>
      <c r="Z12" s="30"/>
    </row>
    <row r="13" spans="2:26" ht="20.149999999999999" customHeight="1" thickTop="1">
      <c r="B13" s="241"/>
      <c r="C13" s="242"/>
      <c r="D13" s="242"/>
      <c r="E13" s="242"/>
      <c r="F13" s="242"/>
      <c r="G13" s="242"/>
      <c r="H13" s="242"/>
      <c r="I13" s="242"/>
      <c r="J13" s="243"/>
      <c r="K13" s="78"/>
      <c r="L13" s="247"/>
      <c r="M13" s="248"/>
      <c r="N13" s="248"/>
      <c r="O13" s="248"/>
      <c r="P13" s="248"/>
      <c r="Q13" s="248"/>
      <c r="R13" s="248"/>
      <c r="S13" s="248"/>
      <c r="T13" s="248"/>
      <c r="U13" s="248"/>
      <c r="V13" s="248"/>
      <c r="W13" s="248"/>
      <c r="X13" s="248"/>
      <c r="Y13" s="248"/>
      <c r="Z13" s="249"/>
    </row>
    <row r="14" spans="2:26" ht="20.149999999999999" customHeight="1">
      <c r="B14" s="241"/>
      <c r="C14" s="242"/>
      <c r="D14" s="242"/>
      <c r="E14" s="242"/>
      <c r="F14" s="242"/>
      <c r="G14" s="242"/>
      <c r="H14" s="242"/>
      <c r="I14" s="242"/>
      <c r="J14" s="243"/>
      <c r="K14" s="53"/>
      <c r="L14" s="250"/>
      <c r="M14" s="251"/>
      <c r="N14" s="251"/>
      <c r="O14" s="251"/>
      <c r="P14" s="251"/>
      <c r="Q14" s="251"/>
      <c r="R14" s="251"/>
      <c r="S14" s="251"/>
      <c r="T14" s="251"/>
      <c r="U14" s="251"/>
      <c r="V14" s="251"/>
      <c r="W14" s="251"/>
      <c r="X14" s="251"/>
      <c r="Y14" s="251"/>
      <c r="Z14" s="252"/>
    </row>
    <row r="15" spans="2:26" ht="20.149999999999999" customHeight="1">
      <c r="B15" s="241"/>
      <c r="C15" s="242"/>
      <c r="D15" s="242"/>
      <c r="E15" s="242"/>
      <c r="F15" s="242"/>
      <c r="G15" s="242"/>
      <c r="H15" s="242"/>
      <c r="I15" s="242"/>
      <c r="J15" s="243"/>
      <c r="K15" s="53"/>
      <c r="L15" s="250"/>
      <c r="M15" s="251"/>
      <c r="N15" s="251"/>
      <c r="O15" s="251"/>
      <c r="P15" s="251"/>
      <c r="Q15" s="251"/>
      <c r="R15" s="251"/>
      <c r="S15" s="251"/>
      <c r="T15" s="251"/>
      <c r="U15" s="251"/>
      <c r="V15" s="251"/>
      <c r="W15" s="251"/>
      <c r="X15" s="251"/>
      <c r="Y15" s="251"/>
      <c r="Z15" s="252"/>
    </row>
    <row r="16" spans="2:26" ht="20.149999999999999" customHeight="1">
      <c r="B16" s="241"/>
      <c r="C16" s="242"/>
      <c r="D16" s="242"/>
      <c r="E16" s="242"/>
      <c r="F16" s="242"/>
      <c r="G16" s="242"/>
      <c r="H16" s="242"/>
      <c r="I16" s="242"/>
      <c r="J16" s="243"/>
      <c r="K16" s="53"/>
      <c r="L16" s="250"/>
      <c r="M16" s="251"/>
      <c r="N16" s="251"/>
      <c r="O16" s="251"/>
      <c r="P16" s="251"/>
      <c r="Q16" s="251"/>
      <c r="R16" s="251"/>
      <c r="S16" s="251"/>
      <c r="T16" s="251"/>
      <c r="U16" s="251"/>
      <c r="V16" s="251"/>
      <c r="W16" s="251"/>
      <c r="X16" s="251"/>
      <c r="Y16" s="251"/>
      <c r="Z16" s="252"/>
    </row>
    <row r="17" spans="2:26" ht="20.149999999999999" customHeight="1">
      <c r="B17" s="241"/>
      <c r="C17" s="242"/>
      <c r="D17" s="242"/>
      <c r="E17" s="242"/>
      <c r="F17" s="242"/>
      <c r="G17" s="242"/>
      <c r="H17" s="242"/>
      <c r="I17" s="242"/>
      <c r="J17" s="243"/>
      <c r="K17" s="53"/>
      <c r="L17" s="250"/>
      <c r="M17" s="251"/>
      <c r="N17" s="251"/>
      <c r="O17" s="251"/>
      <c r="P17" s="251"/>
      <c r="Q17" s="251"/>
      <c r="R17" s="251"/>
      <c r="S17" s="251"/>
      <c r="T17" s="251"/>
      <c r="U17" s="251"/>
      <c r="V17" s="251"/>
      <c r="W17" s="251"/>
      <c r="X17" s="251"/>
      <c r="Y17" s="251"/>
      <c r="Z17" s="252"/>
    </row>
    <row r="18" spans="2:26" ht="20.149999999999999" customHeight="1">
      <c r="B18" s="241"/>
      <c r="C18" s="242"/>
      <c r="D18" s="242"/>
      <c r="E18" s="242"/>
      <c r="F18" s="242"/>
      <c r="G18" s="242"/>
      <c r="H18" s="242"/>
      <c r="I18" s="242"/>
      <c r="J18" s="243"/>
      <c r="K18" s="53"/>
      <c r="L18" s="250"/>
      <c r="M18" s="251"/>
      <c r="N18" s="251"/>
      <c r="O18" s="251"/>
      <c r="P18" s="251"/>
      <c r="Q18" s="251"/>
      <c r="R18" s="251"/>
      <c r="S18" s="251"/>
      <c r="T18" s="251"/>
      <c r="U18" s="251"/>
      <c r="V18" s="251"/>
      <c r="W18" s="251"/>
      <c r="X18" s="251"/>
      <c r="Y18" s="251"/>
      <c r="Z18" s="252"/>
    </row>
    <row r="19" spans="2:26" ht="20.149999999999999" customHeight="1">
      <c r="B19" s="241"/>
      <c r="C19" s="242"/>
      <c r="D19" s="242"/>
      <c r="E19" s="242"/>
      <c r="F19" s="242"/>
      <c r="G19" s="242"/>
      <c r="H19" s="242"/>
      <c r="I19" s="242"/>
      <c r="J19" s="243"/>
      <c r="K19" s="53"/>
      <c r="L19" s="250"/>
      <c r="M19" s="251"/>
      <c r="N19" s="251"/>
      <c r="O19" s="251"/>
      <c r="P19" s="251"/>
      <c r="Q19" s="251"/>
      <c r="R19" s="251"/>
      <c r="S19" s="251"/>
      <c r="T19" s="251"/>
      <c r="U19" s="251"/>
      <c r="V19" s="251"/>
      <c r="W19" s="251"/>
      <c r="X19" s="251"/>
      <c r="Y19" s="251"/>
      <c r="Z19" s="252"/>
    </row>
    <row r="20" spans="2:26" ht="20.149999999999999" customHeight="1">
      <c r="B20" s="241"/>
      <c r="C20" s="242"/>
      <c r="D20" s="242"/>
      <c r="E20" s="242"/>
      <c r="F20" s="242"/>
      <c r="G20" s="242"/>
      <c r="H20" s="242"/>
      <c r="I20" s="242"/>
      <c r="J20" s="243"/>
      <c r="K20" s="53"/>
      <c r="L20" s="250"/>
      <c r="M20" s="251"/>
      <c r="N20" s="251"/>
      <c r="O20" s="251"/>
      <c r="P20" s="251"/>
      <c r="Q20" s="251"/>
      <c r="R20" s="251"/>
      <c r="S20" s="251"/>
      <c r="T20" s="251"/>
      <c r="U20" s="251"/>
      <c r="V20" s="251"/>
      <c r="W20" s="251"/>
      <c r="X20" s="251"/>
      <c r="Y20" s="251"/>
      <c r="Z20" s="252"/>
    </row>
    <row r="21" spans="2:26" ht="20.149999999999999" customHeight="1">
      <c r="B21" s="241"/>
      <c r="C21" s="242"/>
      <c r="D21" s="242"/>
      <c r="E21" s="242"/>
      <c r="F21" s="242"/>
      <c r="G21" s="242"/>
      <c r="H21" s="242"/>
      <c r="I21" s="242"/>
      <c r="J21" s="243"/>
      <c r="K21" s="53"/>
      <c r="L21" s="250"/>
      <c r="M21" s="251"/>
      <c r="N21" s="251"/>
      <c r="O21" s="251"/>
      <c r="P21" s="251"/>
      <c r="Q21" s="251"/>
      <c r="R21" s="251"/>
      <c r="S21" s="251"/>
      <c r="T21" s="251"/>
      <c r="U21" s="251"/>
      <c r="V21" s="251"/>
      <c r="W21" s="251"/>
      <c r="X21" s="251"/>
      <c r="Y21" s="251"/>
      <c r="Z21" s="252"/>
    </row>
    <row r="22" spans="2:26" ht="20.149999999999999" customHeight="1">
      <c r="B22" s="241"/>
      <c r="C22" s="242"/>
      <c r="D22" s="242"/>
      <c r="E22" s="242"/>
      <c r="F22" s="242"/>
      <c r="G22" s="242"/>
      <c r="H22" s="242"/>
      <c r="I22" s="242"/>
      <c r="J22" s="243"/>
      <c r="K22" s="53"/>
      <c r="L22" s="250"/>
      <c r="M22" s="251"/>
      <c r="N22" s="251"/>
      <c r="O22" s="251"/>
      <c r="P22" s="251"/>
      <c r="Q22" s="251"/>
      <c r="R22" s="251"/>
      <c r="S22" s="251"/>
      <c r="T22" s="251"/>
      <c r="U22" s="251"/>
      <c r="V22" s="251"/>
      <c r="W22" s="251"/>
      <c r="X22" s="251"/>
      <c r="Y22" s="251"/>
      <c r="Z22" s="252"/>
    </row>
    <row r="23" spans="2:26" ht="20.149999999999999" customHeight="1" thickBot="1">
      <c r="B23" s="241"/>
      <c r="C23" s="242"/>
      <c r="D23" s="242"/>
      <c r="E23" s="242"/>
      <c r="F23" s="242"/>
      <c r="G23" s="242"/>
      <c r="H23" s="242"/>
      <c r="I23" s="242"/>
      <c r="J23" s="243"/>
      <c r="K23" s="53"/>
      <c r="L23" s="253"/>
      <c r="M23" s="254"/>
      <c r="N23" s="254"/>
      <c r="O23" s="254"/>
      <c r="P23" s="254"/>
      <c r="Q23" s="254"/>
      <c r="R23" s="254"/>
      <c r="S23" s="254"/>
      <c r="T23" s="254"/>
      <c r="U23" s="254"/>
      <c r="V23" s="254"/>
      <c r="W23" s="254"/>
      <c r="X23" s="254"/>
      <c r="Y23" s="254"/>
      <c r="Z23" s="255"/>
    </row>
    <row r="24" spans="2:26" ht="24.75" customHeight="1" thickBot="1">
      <c r="B24" s="241"/>
      <c r="C24" s="242"/>
      <c r="D24" s="242"/>
      <c r="E24" s="242"/>
      <c r="F24" s="242"/>
      <c r="G24" s="242"/>
      <c r="H24" s="242"/>
      <c r="I24" s="242"/>
      <c r="J24" s="243"/>
      <c r="K24" s="53"/>
      <c r="L24" s="114" t="s">
        <v>471</v>
      </c>
      <c r="M24" s="21"/>
      <c r="N24" s="21"/>
      <c r="O24" s="21"/>
      <c r="P24" s="21"/>
      <c r="Q24" s="21"/>
      <c r="R24" s="21"/>
      <c r="S24" s="21"/>
      <c r="T24" s="21"/>
      <c r="U24" s="21"/>
      <c r="V24" s="21"/>
      <c r="W24" s="21"/>
      <c r="X24" s="21"/>
      <c r="Y24" s="21"/>
      <c r="Z24" s="22"/>
    </row>
    <row r="25" spans="2:26" ht="20.149999999999999" customHeight="1" thickTop="1">
      <c r="B25" s="241"/>
      <c r="C25" s="242"/>
      <c r="D25" s="242"/>
      <c r="E25" s="242"/>
      <c r="F25" s="242"/>
      <c r="G25" s="242"/>
      <c r="H25" s="242"/>
      <c r="I25" s="242"/>
      <c r="J25" s="243"/>
      <c r="K25" s="53"/>
      <c r="L25" s="247"/>
      <c r="M25" s="248"/>
      <c r="N25" s="248"/>
      <c r="O25" s="248"/>
      <c r="P25" s="248"/>
      <c r="Q25" s="248"/>
      <c r="R25" s="248"/>
      <c r="S25" s="248"/>
      <c r="T25" s="248"/>
      <c r="U25" s="248"/>
      <c r="V25" s="248"/>
      <c r="W25" s="248"/>
      <c r="X25" s="248"/>
      <c r="Y25" s="248"/>
      <c r="Z25" s="249"/>
    </row>
    <row r="26" spans="2:26" ht="20.149999999999999" customHeight="1">
      <c r="B26" s="241"/>
      <c r="C26" s="242"/>
      <c r="D26" s="242"/>
      <c r="E26" s="242"/>
      <c r="F26" s="242"/>
      <c r="G26" s="242"/>
      <c r="H26" s="242"/>
      <c r="I26" s="242"/>
      <c r="J26" s="243"/>
      <c r="K26" s="53"/>
      <c r="L26" s="250"/>
      <c r="M26" s="251"/>
      <c r="N26" s="251"/>
      <c r="O26" s="251"/>
      <c r="P26" s="251"/>
      <c r="Q26" s="251"/>
      <c r="R26" s="251"/>
      <c r="S26" s="251"/>
      <c r="T26" s="251"/>
      <c r="U26" s="251"/>
      <c r="V26" s="251"/>
      <c r="W26" s="251"/>
      <c r="X26" s="251"/>
      <c r="Y26" s="251"/>
      <c r="Z26" s="252"/>
    </row>
    <row r="27" spans="2:26" ht="20.149999999999999" customHeight="1" thickBot="1">
      <c r="B27" s="244"/>
      <c r="C27" s="245"/>
      <c r="D27" s="245"/>
      <c r="E27" s="245"/>
      <c r="F27" s="245"/>
      <c r="G27" s="245"/>
      <c r="H27" s="245"/>
      <c r="I27" s="245"/>
      <c r="J27" s="246"/>
      <c r="K27" s="53"/>
      <c r="L27" s="250"/>
      <c r="M27" s="251"/>
      <c r="N27" s="251"/>
      <c r="O27" s="251"/>
      <c r="P27" s="251"/>
      <c r="Q27" s="251"/>
      <c r="R27" s="251"/>
      <c r="S27" s="251"/>
      <c r="T27" s="251"/>
      <c r="U27" s="251"/>
      <c r="V27" s="251"/>
      <c r="W27" s="251"/>
      <c r="X27" s="251"/>
      <c r="Y27" s="251"/>
      <c r="Z27" s="252"/>
    </row>
    <row r="28" spans="2:26" ht="30" customHeight="1" thickBot="1">
      <c r="B28" s="73" t="s">
        <v>139</v>
      </c>
      <c r="C28" s="74" t="s">
        <v>458</v>
      </c>
      <c r="D28" s="256" t="s">
        <v>144</v>
      </c>
      <c r="E28" s="257"/>
      <c r="F28" s="256" t="s">
        <v>459</v>
      </c>
      <c r="G28" s="258"/>
      <c r="H28" s="259" t="s">
        <v>347</v>
      </c>
      <c r="I28" s="260"/>
      <c r="J28" s="261"/>
      <c r="K28" s="53"/>
      <c r="L28" s="250"/>
      <c r="M28" s="251"/>
      <c r="N28" s="251"/>
      <c r="O28" s="251"/>
      <c r="P28" s="251"/>
      <c r="Q28" s="251"/>
      <c r="R28" s="251"/>
      <c r="S28" s="251"/>
      <c r="T28" s="251"/>
      <c r="U28" s="251"/>
      <c r="V28" s="251"/>
      <c r="W28" s="251"/>
      <c r="X28" s="251"/>
      <c r="Y28" s="251"/>
      <c r="Z28" s="252"/>
    </row>
    <row r="29" spans="2:26" ht="25" customHeight="1" thickTop="1">
      <c r="B29" s="10">
        <v>103</v>
      </c>
      <c r="C29" s="133" t="str">
        <f>IF($B29="","",VLOOKUP($B29,'大会使用食材リスト '!A:C,3,FALSE))</f>
        <v>高野豆腐（12枚）</v>
      </c>
      <c r="D29" s="13">
        <v>50</v>
      </c>
      <c r="E29" s="9" t="s">
        <v>1</v>
      </c>
      <c r="F29" s="134">
        <f>IF($D29="","",(VLOOKUP($B29,'大会使用食材リスト '!A:G,7,FALSE))*$D29)</f>
        <v>99.242424242424249</v>
      </c>
      <c r="G29" s="56" t="s">
        <v>3</v>
      </c>
      <c r="H29" s="262" t="s">
        <v>348</v>
      </c>
      <c r="I29" s="263"/>
      <c r="J29" s="264"/>
      <c r="K29" s="53"/>
      <c r="L29" s="250"/>
      <c r="M29" s="251"/>
      <c r="N29" s="251"/>
      <c r="O29" s="251"/>
      <c r="P29" s="251"/>
      <c r="Q29" s="251"/>
      <c r="R29" s="251"/>
      <c r="S29" s="251"/>
      <c r="T29" s="251"/>
      <c r="U29" s="251"/>
      <c r="V29" s="251"/>
      <c r="W29" s="251"/>
      <c r="X29" s="251"/>
      <c r="Y29" s="251"/>
      <c r="Z29" s="252"/>
    </row>
    <row r="30" spans="2:26" ht="25" customHeight="1" thickBot="1">
      <c r="B30" s="10">
        <v>26</v>
      </c>
      <c r="C30" s="133" t="str">
        <f>IF($B30="","",VLOOKUP($B30,'大会使用食材リスト '!A:C,3,FALSE))</f>
        <v>玉ねぎ</v>
      </c>
      <c r="D30" s="14">
        <v>20</v>
      </c>
      <c r="E30" s="9" t="s">
        <v>1</v>
      </c>
      <c r="F30" s="134">
        <f>IF($D30="","",(VLOOKUP($B30,'大会使用食材リスト '!A:G,7,FALSE))*$D30)</f>
        <v>5.2720000000000002</v>
      </c>
      <c r="G30" s="57" t="s">
        <v>3</v>
      </c>
      <c r="H30" s="75" t="s">
        <v>351</v>
      </c>
      <c r="I30" s="265"/>
      <c r="J30" s="266"/>
      <c r="K30" s="53"/>
      <c r="L30" s="253"/>
      <c r="M30" s="254"/>
      <c r="N30" s="254"/>
      <c r="O30" s="254"/>
      <c r="P30" s="254"/>
      <c r="Q30" s="254"/>
      <c r="R30" s="254"/>
      <c r="S30" s="254"/>
      <c r="T30" s="254"/>
      <c r="U30" s="254"/>
      <c r="V30" s="254"/>
      <c r="W30" s="254"/>
      <c r="X30" s="254"/>
      <c r="Y30" s="254"/>
      <c r="Z30" s="255"/>
    </row>
    <row r="31" spans="2:26" ht="25" customHeight="1" thickBot="1">
      <c r="B31" s="11">
        <v>36</v>
      </c>
      <c r="C31" s="133" t="str">
        <f>IF($B31="","",VLOOKUP($B31,'大会使用食材リスト '!A:C,3,FALSE))</f>
        <v>万能ねぎ</v>
      </c>
      <c r="D31" s="52">
        <v>3</v>
      </c>
      <c r="E31" s="9" t="s">
        <v>1</v>
      </c>
      <c r="F31" s="134">
        <f>IF($D31="","",(VLOOKUP($B31,'大会使用食材リスト '!A:G,7,FALSE))*$D31)</f>
        <v>6.0990000000000002</v>
      </c>
      <c r="G31" s="57" t="s">
        <v>3</v>
      </c>
      <c r="H31" s="72" t="s">
        <v>352</v>
      </c>
      <c r="I31" s="270"/>
      <c r="J31" s="271"/>
      <c r="K31" s="53"/>
      <c r="L31" s="114" t="s">
        <v>480</v>
      </c>
      <c r="M31" s="21"/>
      <c r="N31" s="21"/>
      <c r="O31" s="21"/>
      <c r="P31" s="21"/>
      <c r="Q31" s="21"/>
      <c r="R31" s="21"/>
      <c r="S31" s="21"/>
      <c r="T31" s="21"/>
      <c r="U31" s="21"/>
      <c r="V31" s="21"/>
      <c r="W31" s="21"/>
      <c r="X31" s="21"/>
      <c r="Y31" s="21"/>
      <c r="Z31" s="22"/>
    </row>
    <row r="32" spans="2:26" ht="25" customHeight="1" thickTop="1">
      <c r="B32" s="11">
        <v>20</v>
      </c>
      <c r="C32" s="133" t="str">
        <f>IF($B32="","",VLOOKUP($B32,'大会使用食材リスト '!A:C,3,FALSE))</f>
        <v>しめじ</v>
      </c>
      <c r="D32" s="14">
        <v>5</v>
      </c>
      <c r="E32" s="9" t="s">
        <v>1</v>
      </c>
      <c r="F32" s="134">
        <f>IF($D32="","",(VLOOKUP($B32,'大会使用食材リスト '!A:G,7,FALSE))*$D32)</f>
        <v>5.42</v>
      </c>
      <c r="G32" s="16" t="s">
        <v>3</v>
      </c>
      <c r="H32" s="76" t="s">
        <v>353</v>
      </c>
      <c r="I32" s="265"/>
      <c r="J32" s="266"/>
      <c r="K32" s="53"/>
      <c r="L32" s="272"/>
      <c r="M32" s="273"/>
      <c r="N32" s="273"/>
      <c r="O32" s="273"/>
      <c r="P32" s="273"/>
      <c r="Q32" s="273"/>
      <c r="R32" s="273"/>
      <c r="S32" s="273"/>
      <c r="T32" s="273"/>
      <c r="U32" s="273"/>
      <c r="V32" s="273"/>
      <c r="W32" s="273"/>
      <c r="X32" s="273"/>
      <c r="Y32" s="273"/>
      <c r="Z32" s="274"/>
    </row>
    <row r="33" spans="2:32" ht="25" customHeight="1">
      <c r="B33" s="11">
        <v>21</v>
      </c>
      <c r="C33" s="133" t="str">
        <f>IF($B33="","",VLOOKUP($B33,'大会使用食材リスト '!A:C,3,FALSE))</f>
        <v>えのき茸</v>
      </c>
      <c r="D33" s="14">
        <v>5</v>
      </c>
      <c r="E33" s="9" t="s">
        <v>1</v>
      </c>
      <c r="F33" s="134">
        <f>IF($D33="","",(VLOOKUP($B33,'大会使用食材リスト '!A:G,7,FALSE))*$D33)</f>
        <v>5.6499999999999995</v>
      </c>
      <c r="G33" s="16" t="s">
        <v>3</v>
      </c>
      <c r="H33" s="281" t="s">
        <v>349</v>
      </c>
      <c r="I33" s="282"/>
      <c r="J33" s="283"/>
      <c r="K33" s="53"/>
      <c r="L33" s="275"/>
      <c r="M33" s="276"/>
      <c r="N33" s="276"/>
      <c r="O33" s="276"/>
      <c r="P33" s="276"/>
      <c r="Q33" s="276"/>
      <c r="R33" s="276"/>
      <c r="S33" s="276"/>
      <c r="T33" s="276"/>
      <c r="U33" s="276"/>
      <c r="V33" s="276"/>
      <c r="W33" s="276"/>
      <c r="X33" s="276"/>
      <c r="Y33" s="276"/>
      <c r="Z33" s="277"/>
    </row>
    <row r="34" spans="2:32" ht="25" customHeight="1">
      <c r="B34" s="11">
        <v>101</v>
      </c>
      <c r="C34" s="133" t="str">
        <f>IF($B34="","",VLOOKUP($B34,'大会使用食材リスト '!A:C,3,FALSE))</f>
        <v>三温糖</v>
      </c>
      <c r="D34" s="14">
        <v>0.7</v>
      </c>
      <c r="E34" s="9" t="s">
        <v>1</v>
      </c>
      <c r="F34" s="134">
        <f>IF($D34="","",(VLOOKUP($B34,'大会使用食材リスト '!A:G,7,FALSE))*$D34)</f>
        <v>0.2555</v>
      </c>
      <c r="G34" s="16" t="s">
        <v>3</v>
      </c>
      <c r="H34" s="75" t="s">
        <v>351</v>
      </c>
      <c r="I34" s="284"/>
      <c r="J34" s="285"/>
      <c r="K34" s="53"/>
      <c r="L34" s="275"/>
      <c r="M34" s="276"/>
      <c r="N34" s="276"/>
      <c r="O34" s="276"/>
      <c r="P34" s="276"/>
      <c r="Q34" s="276"/>
      <c r="R34" s="276"/>
      <c r="S34" s="276"/>
      <c r="T34" s="276"/>
      <c r="U34" s="276"/>
      <c r="V34" s="276"/>
      <c r="W34" s="276"/>
      <c r="X34" s="276"/>
      <c r="Y34" s="276"/>
      <c r="Z34" s="277"/>
    </row>
    <row r="35" spans="2:32" ht="25" customHeight="1" thickBot="1">
      <c r="B35" s="11">
        <v>208</v>
      </c>
      <c r="C35" s="133" t="str">
        <f>IF($B35="","",VLOOKUP($B35,'大会使用食材リスト '!A:C,3,FALSE))</f>
        <v>キャノーラ油</v>
      </c>
      <c r="D35" s="14">
        <v>3</v>
      </c>
      <c r="E35" s="9" t="s">
        <v>1</v>
      </c>
      <c r="F35" s="134">
        <f>IF($D35="","",(VLOOKUP($B35,'大会使用食材リスト '!A:G,7,FALSE))*$D35)</f>
        <v>1.738</v>
      </c>
      <c r="G35" s="57" t="s">
        <v>3</v>
      </c>
      <c r="H35" s="72" t="s">
        <v>352</v>
      </c>
      <c r="I35" s="270"/>
      <c r="J35" s="271"/>
      <c r="K35" s="53"/>
      <c r="L35" s="278"/>
      <c r="M35" s="279"/>
      <c r="N35" s="279"/>
      <c r="O35" s="279"/>
      <c r="P35" s="279"/>
      <c r="Q35" s="279"/>
      <c r="R35" s="279"/>
      <c r="S35" s="279"/>
      <c r="T35" s="279"/>
      <c r="U35" s="279"/>
      <c r="V35" s="279"/>
      <c r="W35" s="279"/>
      <c r="X35" s="279"/>
      <c r="Y35" s="279"/>
      <c r="Z35" s="280"/>
    </row>
    <row r="36" spans="2:32" ht="25" customHeight="1" thickBot="1">
      <c r="B36" s="11">
        <v>243</v>
      </c>
      <c r="C36" s="133" t="str">
        <f>IF($B36="","",VLOOKUP($B36,'大会使用食材リスト '!A:C,3,FALSE))</f>
        <v>こいくちしょうゆ</v>
      </c>
      <c r="D36" s="14">
        <v>1</v>
      </c>
      <c r="E36" s="9" t="s">
        <v>1</v>
      </c>
      <c r="F36" s="134">
        <f>IF($D36="","",(VLOOKUP($B36,'大会使用食材リスト '!A:G,7,FALSE))*$D36)</f>
        <v>0.56533333333333335</v>
      </c>
      <c r="G36" s="16" t="s">
        <v>3</v>
      </c>
      <c r="H36" s="77" t="s">
        <v>353</v>
      </c>
      <c r="I36" s="286"/>
      <c r="J36" s="287"/>
      <c r="K36" s="53"/>
      <c r="L36" s="18" t="s">
        <v>2</v>
      </c>
      <c r="M36" s="19"/>
      <c r="N36" s="19"/>
      <c r="O36" s="19"/>
      <c r="P36" s="19"/>
      <c r="Q36" s="19"/>
      <c r="R36" s="19"/>
      <c r="S36" s="19"/>
      <c r="T36" s="19"/>
      <c r="U36" s="19"/>
      <c r="V36" s="19"/>
      <c r="W36" s="19"/>
      <c r="X36" s="19"/>
      <c r="Y36" s="19"/>
      <c r="Z36" s="20"/>
    </row>
    <row r="37" spans="2:32" ht="25" customHeight="1" thickTop="1">
      <c r="B37" s="11">
        <v>236</v>
      </c>
      <c r="C37" s="133" t="str">
        <f>IF($B37="","",VLOOKUP($B37,'大会使用食材リスト '!A:C,3,FALSE))</f>
        <v>本みりん</v>
      </c>
      <c r="D37" s="14">
        <v>1</v>
      </c>
      <c r="E37" s="9" t="s">
        <v>1</v>
      </c>
      <c r="F37" s="134">
        <f>IF($D37="","",(VLOOKUP($B37,'大会使用食材リスト '!A:G,7,FALSE))*$D37)</f>
        <v>0.35199999999999998</v>
      </c>
      <c r="G37" s="57" t="s">
        <v>3</v>
      </c>
      <c r="H37" s="281" t="s">
        <v>350</v>
      </c>
      <c r="I37" s="282"/>
      <c r="J37" s="283"/>
      <c r="K37" s="53"/>
      <c r="L37" s="15" t="s">
        <v>592</v>
      </c>
      <c r="M37" s="288" t="s">
        <v>141</v>
      </c>
      <c r="N37" s="289"/>
      <c r="O37" s="289"/>
      <c r="P37" s="289"/>
      <c r="Q37" s="289"/>
      <c r="R37" s="289"/>
      <c r="S37" s="289"/>
      <c r="T37" s="289"/>
      <c r="U37" s="289"/>
      <c r="V37" s="289"/>
      <c r="W37" s="289"/>
      <c r="X37" s="289"/>
      <c r="Y37" s="289"/>
      <c r="Z37" s="290"/>
    </row>
    <row r="38" spans="2:32" ht="25" customHeight="1">
      <c r="B38" s="11">
        <v>94</v>
      </c>
      <c r="C38" s="133" t="str">
        <f>IF($B38="","",VLOOKUP($B38,'大会使用食材リスト '!A:C,3,FALSE))</f>
        <v>片栗粉</v>
      </c>
      <c r="D38" s="14">
        <v>0.5</v>
      </c>
      <c r="E38" s="9" t="s">
        <v>1</v>
      </c>
      <c r="F38" s="134">
        <f>IF($D38="","",(VLOOKUP($B38,'大会使用食材リスト '!A:G,7,FALSE))*$D38)</f>
        <v>0.22850000000000001</v>
      </c>
      <c r="G38" s="57" t="s">
        <v>3</v>
      </c>
      <c r="H38" s="75" t="s">
        <v>427</v>
      </c>
      <c r="I38" s="135"/>
      <c r="J38" s="104" t="s">
        <v>3</v>
      </c>
      <c r="K38" s="53"/>
      <c r="L38" s="15" t="s">
        <v>592</v>
      </c>
      <c r="M38" s="267" t="s">
        <v>463</v>
      </c>
      <c r="N38" s="268"/>
      <c r="O38" s="268"/>
      <c r="P38" s="268"/>
      <c r="Q38" s="268"/>
      <c r="R38" s="268"/>
      <c r="S38" s="268"/>
      <c r="T38" s="268"/>
      <c r="U38" s="268"/>
      <c r="V38" s="268"/>
      <c r="W38" s="268"/>
      <c r="X38" s="268"/>
      <c r="Y38" s="268"/>
      <c r="Z38" s="269"/>
    </row>
    <row r="39" spans="2:32" ht="25" customHeight="1">
      <c r="B39" s="11"/>
      <c r="C39" s="133" t="str">
        <f>IF($B39="","",VLOOKUP($B39,'大会使用食材リスト '!A:C,3,FALSE))</f>
        <v/>
      </c>
      <c r="D39" s="14"/>
      <c r="E39" s="9" t="s">
        <v>1</v>
      </c>
      <c r="F39" s="134" t="str">
        <f>IF($D39="","",(VLOOKUP($B39,'大会使用食材リスト '!A:G,7,FALSE))*$D39)</f>
        <v/>
      </c>
      <c r="G39" s="57" t="s">
        <v>3</v>
      </c>
      <c r="H39" s="72" t="s">
        <v>352</v>
      </c>
      <c r="I39" s="136"/>
      <c r="J39" s="105" t="s">
        <v>3</v>
      </c>
      <c r="K39" s="53"/>
      <c r="L39" s="15" t="s">
        <v>592</v>
      </c>
      <c r="M39" s="267" t="s">
        <v>428</v>
      </c>
      <c r="N39" s="268"/>
      <c r="O39" s="268"/>
      <c r="P39" s="268"/>
      <c r="Q39" s="268"/>
      <c r="R39" s="268"/>
      <c r="S39" s="268"/>
      <c r="T39" s="268"/>
      <c r="U39" s="268"/>
      <c r="V39" s="268"/>
      <c r="W39" s="268"/>
      <c r="X39" s="268"/>
      <c r="Y39" s="268"/>
      <c r="Z39" s="269"/>
    </row>
    <row r="40" spans="2:32" ht="25" customHeight="1">
      <c r="B40" s="11"/>
      <c r="C40" s="133" t="str">
        <f>IF($B40="","",VLOOKUP($B40,'大会使用食材リスト '!A:C,3,FALSE))</f>
        <v/>
      </c>
      <c r="D40" s="14"/>
      <c r="E40" s="9" t="s">
        <v>1</v>
      </c>
      <c r="F40" s="134" t="str">
        <f>IF($D40="","",(VLOOKUP($B40,'大会使用食材リスト '!A:G,7,FALSE))*$D40)</f>
        <v/>
      </c>
      <c r="G40" s="16" t="s">
        <v>3</v>
      </c>
      <c r="H40" s="76" t="s">
        <v>353</v>
      </c>
      <c r="I40" s="135"/>
      <c r="J40" s="104" t="s">
        <v>3</v>
      </c>
      <c r="K40" s="53"/>
      <c r="L40" s="79"/>
      <c r="M40" s="267" t="s">
        <v>464</v>
      </c>
      <c r="N40" s="268"/>
      <c r="O40" s="268"/>
      <c r="P40" s="268"/>
      <c r="Q40" s="268"/>
      <c r="R40" s="268"/>
      <c r="S40" s="268"/>
      <c r="T40" s="268"/>
      <c r="U40" s="268"/>
      <c r="V40" s="268"/>
      <c r="W40" s="268"/>
      <c r="X40" s="268"/>
      <c r="Y40" s="268"/>
      <c r="Z40" s="269"/>
    </row>
    <row r="41" spans="2:32" ht="25" customHeight="1">
      <c r="B41" s="11"/>
      <c r="C41" s="133" t="str">
        <f>IF($B41="","",VLOOKUP($B41,'大会使用食材リスト '!A:C,3,FALSE))</f>
        <v/>
      </c>
      <c r="D41" s="14"/>
      <c r="E41" s="9" t="s">
        <v>1</v>
      </c>
      <c r="F41" s="134" t="str">
        <f>IF($D41="","",(VLOOKUP($B41,'大会使用食材リスト '!A:G,7,FALSE))*$D41)</f>
        <v/>
      </c>
      <c r="G41" s="57" t="s">
        <v>3</v>
      </c>
      <c r="H41" s="291" t="s">
        <v>461</v>
      </c>
      <c r="I41" s="292"/>
      <c r="J41" s="293"/>
      <c r="K41" s="53"/>
      <c r="L41" s="15" t="s">
        <v>592</v>
      </c>
      <c r="M41" s="294" t="s">
        <v>472</v>
      </c>
      <c r="N41" s="295"/>
      <c r="O41" s="295"/>
      <c r="P41" s="295"/>
      <c r="Q41" s="295"/>
      <c r="R41" s="295"/>
      <c r="S41" s="295"/>
      <c r="T41" s="295"/>
      <c r="U41" s="295"/>
      <c r="V41" s="295"/>
      <c r="W41" s="295"/>
      <c r="X41" s="295"/>
      <c r="Y41" s="295"/>
      <c r="Z41" s="296"/>
    </row>
    <row r="42" spans="2:32" ht="25" customHeight="1" thickBot="1">
      <c r="B42" s="11"/>
      <c r="C42" s="133" t="str">
        <f>IF($B42="","",VLOOKUP($B42,'大会使用食材リスト '!A:C,3,FALSE))</f>
        <v/>
      </c>
      <c r="D42" s="14"/>
      <c r="E42" s="9" t="s">
        <v>1</v>
      </c>
      <c r="F42" s="134" t="str">
        <f>IF($D42="","",(VLOOKUP($B42,'大会使用食材リスト '!A:G,7,FALSE))*$D42)</f>
        <v/>
      </c>
      <c r="G42" s="57" t="s">
        <v>3</v>
      </c>
      <c r="H42" s="297">
        <f>SUM(I38:J40)</f>
        <v>0</v>
      </c>
      <c r="I42" s="298"/>
      <c r="J42" s="301" t="s">
        <v>3</v>
      </c>
      <c r="K42" s="53"/>
      <c r="L42" s="117"/>
      <c r="M42" s="303" t="s">
        <v>593</v>
      </c>
      <c r="N42" s="304"/>
      <c r="O42" s="304"/>
      <c r="P42" s="304"/>
      <c r="Q42" s="304"/>
      <c r="R42" s="304"/>
      <c r="S42" s="304"/>
      <c r="T42" s="304"/>
      <c r="U42" s="304"/>
      <c r="V42" s="304"/>
      <c r="W42" s="304"/>
      <c r="X42" s="304"/>
      <c r="Y42" s="304"/>
      <c r="Z42" s="305"/>
    </row>
    <row r="43" spans="2:32" ht="25" customHeight="1" thickBot="1">
      <c r="B43" s="11"/>
      <c r="C43" s="133" t="str">
        <f>IF($B43="","",VLOOKUP($B43,'大会使用食材リスト '!A:C,3,FALSE))</f>
        <v/>
      </c>
      <c r="D43" s="14"/>
      <c r="E43" s="9" t="s">
        <v>1</v>
      </c>
      <c r="F43" s="134" t="str">
        <f>IF($D43="","",(VLOOKUP($B43,'大会使用食材リスト '!A:G,7,FALSE))*$D43)</f>
        <v/>
      </c>
      <c r="G43" s="57" t="s">
        <v>3</v>
      </c>
      <c r="H43" s="299"/>
      <c r="I43" s="300"/>
      <c r="J43" s="302"/>
      <c r="K43" s="53"/>
      <c r="L43" s="65"/>
      <c r="M43" s="306"/>
      <c r="N43" s="306"/>
      <c r="O43" s="306"/>
      <c r="P43" s="306"/>
      <c r="Q43" s="306"/>
      <c r="R43" s="306"/>
      <c r="S43" s="306"/>
      <c r="T43" s="306"/>
      <c r="U43" s="306"/>
      <c r="V43" s="306"/>
      <c r="W43" s="306"/>
      <c r="X43" s="306"/>
      <c r="Y43" s="306"/>
      <c r="Z43" s="306"/>
      <c r="AA43" s="17"/>
      <c r="AB43" s="17"/>
      <c r="AC43" s="17"/>
      <c r="AD43" s="17"/>
      <c r="AE43" s="17"/>
      <c r="AF43" s="17"/>
    </row>
    <row r="44" spans="2:32" ht="25" customHeight="1" thickBot="1">
      <c r="B44" s="12"/>
      <c r="C44" s="133" t="str">
        <f>IF($B44="","",VLOOKUP($B44,'大会使用食材リスト '!A:C,3,FALSE))</f>
        <v/>
      </c>
      <c r="D44" s="58"/>
      <c r="E44" s="59" t="s">
        <v>1</v>
      </c>
      <c r="F44" s="134" t="str">
        <f>IF($D44="","",(VLOOKUP($B44,'大会使用食材リスト '!A:G,7,FALSE))*$D44)</f>
        <v/>
      </c>
      <c r="G44" s="60" t="s">
        <v>3</v>
      </c>
      <c r="H44" s="310" t="s">
        <v>460</v>
      </c>
      <c r="I44" s="311"/>
      <c r="J44" s="312"/>
      <c r="K44" s="53"/>
      <c r="L44" s="313" t="s">
        <v>358</v>
      </c>
      <c r="M44" s="313"/>
      <c r="N44" s="313"/>
      <c r="O44" s="313"/>
      <c r="P44" s="313"/>
      <c r="Q44" s="313"/>
      <c r="R44" s="313"/>
      <c r="S44" s="313"/>
      <c r="T44" s="313"/>
      <c r="U44" s="313"/>
      <c r="V44" s="313"/>
      <c r="W44" s="115"/>
      <c r="X44" s="116"/>
      <c r="Y44" s="116"/>
      <c r="Z44" s="116"/>
    </row>
    <row r="45" spans="2:32" ht="28" customHeight="1" thickBot="1">
      <c r="B45" s="314" t="s">
        <v>154</v>
      </c>
      <c r="C45" s="314"/>
      <c r="D45" s="315" t="s">
        <v>462</v>
      </c>
      <c r="E45" s="316"/>
      <c r="F45" s="319">
        <f>SUM(F29:F44)</f>
        <v>124.82275757575759</v>
      </c>
      <c r="G45" s="321" t="s">
        <v>3</v>
      </c>
      <c r="H45" s="323">
        <f>SUM(H42+F45)</f>
        <v>124.82275757575759</v>
      </c>
      <c r="I45" s="324"/>
      <c r="J45" s="327" t="s">
        <v>3</v>
      </c>
      <c r="K45" s="53"/>
      <c r="L45" s="313"/>
      <c r="M45" s="313"/>
      <c r="N45" s="313"/>
      <c r="O45" s="313"/>
      <c r="P45" s="313"/>
      <c r="Q45" s="313"/>
      <c r="R45" s="313"/>
      <c r="S45" s="313"/>
      <c r="T45" s="313"/>
      <c r="U45" s="313"/>
      <c r="V45" s="313"/>
      <c r="W45" s="33" t="s">
        <v>151</v>
      </c>
      <c r="X45" s="31"/>
      <c r="Y45" s="31"/>
      <c r="Z45" s="32"/>
    </row>
    <row r="46" spans="2:32" ht="28" customHeight="1" thickBot="1">
      <c r="B46" s="314"/>
      <c r="C46" s="314"/>
      <c r="D46" s="317"/>
      <c r="E46" s="318"/>
      <c r="F46" s="320"/>
      <c r="G46" s="322"/>
      <c r="H46" s="325"/>
      <c r="I46" s="326"/>
      <c r="J46" s="328"/>
      <c r="K46" s="53"/>
      <c r="L46" s="313"/>
      <c r="M46" s="313"/>
      <c r="N46" s="313"/>
      <c r="O46" s="313"/>
      <c r="P46" s="313"/>
      <c r="Q46" s="313"/>
      <c r="R46" s="313"/>
      <c r="S46" s="313"/>
      <c r="T46" s="313"/>
      <c r="U46" s="313"/>
      <c r="V46" s="313"/>
      <c r="W46" s="307" t="s">
        <v>150</v>
      </c>
      <c r="X46" s="308"/>
      <c r="Y46" s="309"/>
      <c r="Z46" s="34" t="s">
        <v>592</v>
      </c>
    </row>
    <row r="47" spans="2:32" ht="18.649999999999999" customHeight="1">
      <c r="D47" s="31"/>
      <c r="H47" s="31"/>
      <c r="I47" s="31"/>
      <c r="J47" s="31"/>
    </row>
  </sheetData>
  <sheetProtection algorithmName="SHA-512" hashValue="IhjKAxV52OAvfnhkBAu5+uT4sjejIK7m1Uuxy/ciduil+vPgLFo1luVLXNSmj0MWRWafcl2iQZqwhSM3PtGYYw==" saltValue="qA/CLrS+h1qi00C8kazD/A==" spinCount="100000" sheet="1" selectLockedCells="1" selectUnlockedCells="1"/>
  <mergeCells count="53">
    <mergeCell ref="W46:Y46"/>
    <mergeCell ref="H44:J44"/>
    <mergeCell ref="L44:V46"/>
    <mergeCell ref="B45:C46"/>
    <mergeCell ref="D45:E46"/>
    <mergeCell ref="F45:F46"/>
    <mergeCell ref="G45:G46"/>
    <mergeCell ref="H45:I46"/>
    <mergeCell ref="J45:J46"/>
    <mergeCell ref="H41:J41"/>
    <mergeCell ref="M41:Z41"/>
    <mergeCell ref="H42:I43"/>
    <mergeCell ref="J42:J43"/>
    <mergeCell ref="M42:Z42"/>
    <mergeCell ref="M43:Z43"/>
    <mergeCell ref="M40:Z40"/>
    <mergeCell ref="I31:J31"/>
    <mergeCell ref="I32:J32"/>
    <mergeCell ref="L32:Z35"/>
    <mergeCell ref="H33:J33"/>
    <mergeCell ref="I34:J34"/>
    <mergeCell ref="I35:J35"/>
    <mergeCell ref="I36:J36"/>
    <mergeCell ref="H37:J37"/>
    <mergeCell ref="M37:Z37"/>
    <mergeCell ref="M38:Z38"/>
    <mergeCell ref="M39:Z39"/>
    <mergeCell ref="B11:J11"/>
    <mergeCell ref="B12:J27"/>
    <mergeCell ref="L13:Z23"/>
    <mergeCell ref="L25:Z30"/>
    <mergeCell ref="D28:E28"/>
    <mergeCell ref="F28:G28"/>
    <mergeCell ref="H28:J28"/>
    <mergeCell ref="H29:J29"/>
    <mergeCell ref="I30:J30"/>
    <mergeCell ref="L7:Q9"/>
    <mergeCell ref="R7:W9"/>
    <mergeCell ref="X7:Z10"/>
    <mergeCell ref="H8:J8"/>
    <mergeCell ref="B9:G10"/>
    <mergeCell ref="H9:J10"/>
    <mergeCell ref="M10:P10"/>
    <mergeCell ref="R10:W10"/>
    <mergeCell ref="B2:H3"/>
    <mergeCell ref="P2:Q4"/>
    <mergeCell ref="R2:Z4"/>
    <mergeCell ref="C5:D6"/>
    <mergeCell ref="E5:E6"/>
    <mergeCell ref="F5:J6"/>
    <mergeCell ref="L6:Q6"/>
    <mergeCell ref="R6:W6"/>
    <mergeCell ref="X6:Z6"/>
  </mergeCells>
  <phoneticPr fontId="2"/>
  <conditionalFormatting sqref="C28:C44 F28:F44">
    <cfRule type="containsBlanks" dxfId="12" priority="2">
      <formula>LEN(TRIM(C28))=0</formula>
    </cfRule>
  </conditionalFormatting>
  <conditionalFormatting sqref="F45:F46">
    <cfRule type="containsText" dxfId="11" priority="1" operator="containsText" text="金額オーバー">
      <formula>NOT(ISERROR(SEARCH("金額オーバー",F45)))</formula>
    </cfRule>
  </conditionalFormatting>
  <dataValidations count="2">
    <dataValidation type="list" allowBlank="1" showInputMessage="1" showErrorMessage="1" sqref="L37:L43 Z46" xr:uid="{5B16107D-997E-4B48-BC67-E2B4D6EE7E67}">
      <formula1>"✓"</formula1>
    </dataValidation>
    <dataValidation allowBlank="1" showDropDown="1" showInputMessage="1" showErrorMessage="1" sqref="H9:J10" xr:uid="{3EECA008-96E5-4727-8463-C994BD3EF92E}"/>
  </dataValidations>
  <pageMargins left="0" right="0" top="0" bottom="0" header="0" footer="0"/>
  <pageSetup paperSize="8" scale="7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F47"/>
  <sheetViews>
    <sheetView topLeftCell="A17" zoomScale="50" zoomScaleNormal="50" workbookViewId="0">
      <selection activeCell="B44" sqref="B44"/>
    </sheetView>
  </sheetViews>
  <sheetFormatPr defaultColWidth="8.83203125" defaultRowHeight="18"/>
  <cols>
    <col min="1" max="1" width="3.08203125" style="2" customWidth="1"/>
    <col min="2" max="2" width="10" style="2" customWidth="1"/>
    <col min="3" max="3" width="26.25" style="2" customWidth="1"/>
    <col min="4" max="4" width="17.5" style="2" customWidth="1"/>
    <col min="5" max="5" width="4.33203125" style="2" customWidth="1"/>
    <col min="6" max="6" width="17.5" style="2" customWidth="1"/>
    <col min="7" max="7" width="4.33203125" style="2" customWidth="1"/>
    <col min="8" max="8" width="2.75" style="2" customWidth="1"/>
    <col min="9" max="9" width="20" style="2" customWidth="1"/>
    <col min="10" max="10" width="4.33203125" style="2" customWidth="1"/>
    <col min="11" max="11" width="3.75" style="2" customWidth="1"/>
    <col min="12" max="26" width="7.08203125" style="2" customWidth="1"/>
    <col min="27" max="16384" width="8.83203125" style="2"/>
  </cols>
  <sheetData>
    <row r="1" spans="2:26" ht="18.5" thickBot="1"/>
    <row r="2" spans="2:26" ht="15" customHeight="1" thickBot="1">
      <c r="B2" s="175" t="s">
        <v>492</v>
      </c>
      <c r="C2" s="175"/>
      <c r="D2" s="175"/>
      <c r="E2" s="175"/>
      <c r="F2" s="175"/>
      <c r="G2" s="175"/>
      <c r="H2" s="175"/>
      <c r="I2" s="119"/>
      <c r="J2" s="119"/>
      <c r="P2" s="176" t="s">
        <v>146</v>
      </c>
      <c r="Q2" s="176"/>
      <c r="R2" s="177">
        <f>C5</f>
        <v>0</v>
      </c>
      <c r="S2" s="177"/>
      <c r="T2" s="177"/>
      <c r="U2" s="177"/>
      <c r="V2" s="177"/>
      <c r="W2" s="177"/>
      <c r="X2" s="177"/>
      <c r="Y2" s="177"/>
      <c r="Z2" s="177"/>
    </row>
    <row r="3" spans="2:26" ht="7" customHeight="1" thickBot="1">
      <c r="B3" s="175"/>
      <c r="C3" s="175"/>
      <c r="D3" s="175"/>
      <c r="E3" s="175"/>
      <c r="F3" s="175"/>
      <c r="G3" s="175"/>
      <c r="H3" s="175"/>
      <c r="I3" s="119"/>
      <c r="J3" s="119"/>
      <c r="P3" s="176"/>
      <c r="Q3" s="176"/>
      <c r="R3" s="177"/>
      <c r="S3" s="177"/>
      <c r="T3" s="177"/>
      <c r="U3" s="177"/>
      <c r="V3" s="177"/>
      <c r="W3" s="177"/>
      <c r="X3" s="177"/>
      <c r="Y3" s="177"/>
      <c r="Z3" s="177"/>
    </row>
    <row r="4" spans="2:26" ht="7" customHeight="1" thickBot="1">
      <c r="B4" s="37"/>
      <c r="C4" s="37"/>
      <c r="D4" s="119"/>
      <c r="E4" s="119"/>
      <c r="F4" s="119"/>
      <c r="G4" s="119"/>
      <c r="H4" s="119"/>
      <c r="I4" s="119"/>
      <c r="J4" s="119"/>
      <c r="P4" s="176"/>
      <c r="Q4" s="176"/>
      <c r="R4" s="177"/>
      <c r="S4" s="177"/>
      <c r="T4" s="177"/>
      <c r="U4" s="177"/>
      <c r="V4" s="177"/>
      <c r="W4" s="177"/>
      <c r="X4" s="177"/>
      <c r="Y4" s="177"/>
      <c r="Z4" s="177"/>
    </row>
    <row r="5" spans="2:26" ht="18.649999999999999" customHeight="1" thickBot="1">
      <c r="B5" s="54" t="s">
        <v>152</v>
      </c>
      <c r="C5" s="178"/>
      <c r="D5" s="179"/>
      <c r="E5" s="182" t="s">
        <v>153</v>
      </c>
      <c r="F5" s="184"/>
      <c r="G5" s="185"/>
      <c r="H5" s="185"/>
      <c r="I5" s="185"/>
      <c r="J5" s="186"/>
      <c r="R5" s="101"/>
    </row>
    <row r="6" spans="2:26" ht="18.649999999999999" customHeight="1" thickBot="1">
      <c r="B6" s="55" t="s">
        <v>145</v>
      </c>
      <c r="C6" s="180"/>
      <c r="D6" s="181"/>
      <c r="E6" s="183"/>
      <c r="F6" s="187"/>
      <c r="G6" s="188"/>
      <c r="H6" s="188"/>
      <c r="I6" s="188"/>
      <c r="J6" s="189"/>
      <c r="L6" s="190" t="s">
        <v>147</v>
      </c>
      <c r="M6" s="191"/>
      <c r="N6" s="191"/>
      <c r="O6" s="191"/>
      <c r="P6" s="191"/>
      <c r="Q6" s="192"/>
      <c r="R6" s="193" t="s">
        <v>148</v>
      </c>
      <c r="S6" s="194"/>
      <c r="T6" s="194"/>
      <c r="U6" s="194"/>
      <c r="V6" s="194"/>
      <c r="W6" s="195"/>
      <c r="X6" s="196" t="s">
        <v>149</v>
      </c>
      <c r="Y6" s="197"/>
      <c r="Z6" s="198"/>
    </row>
    <row r="7" spans="2:26" ht="6" customHeight="1" thickTop="1" thickBot="1">
      <c r="B7" s="38"/>
      <c r="C7" s="3"/>
      <c r="D7" s="3"/>
      <c r="E7" s="3"/>
      <c r="F7" s="3"/>
      <c r="G7" s="3"/>
      <c r="H7" s="3"/>
      <c r="I7" s="3"/>
      <c r="J7" s="3"/>
      <c r="L7" s="199"/>
      <c r="M7" s="200"/>
      <c r="N7" s="200"/>
      <c r="O7" s="200"/>
      <c r="P7" s="200"/>
      <c r="Q7" s="201"/>
      <c r="R7" s="205"/>
      <c r="S7" s="206"/>
      <c r="T7" s="206"/>
      <c r="U7" s="206"/>
      <c r="V7" s="206"/>
      <c r="W7" s="207"/>
      <c r="X7" s="211"/>
      <c r="Y7" s="212"/>
      <c r="Z7" s="213"/>
    </row>
    <row r="8" spans="2:26" ht="15" customHeight="1" thickBot="1">
      <c r="B8" s="35" t="s">
        <v>138</v>
      </c>
      <c r="C8" s="36"/>
      <c r="D8" s="36"/>
      <c r="E8" s="36"/>
      <c r="F8" s="36"/>
      <c r="G8" s="36"/>
      <c r="H8" s="329" t="s">
        <v>587</v>
      </c>
      <c r="I8" s="330"/>
      <c r="J8" s="331"/>
      <c r="K8" s="1"/>
      <c r="L8" s="199"/>
      <c r="M8" s="200"/>
      <c r="N8" s="200"/>
      <c r="O8" s="200"/>
      <c r="P8" s="200"/>
      <c r="Q8" s="201"/>
      <c r="R8" s="205"/>
      <c r="S8" s="206"/>
      <c r="T8" s="206"/>
      <c r="U8" s="206"/>
      <c r="V8" s="206"/>
      <c r="W8" s="207"/>
      <c r="X8" s="211"/>
      <c r="Y8" s="212"/>
      <c r="Z8" s="213"/>
    </row>
    <row r="9" spans="2:26" ht="15" customHeight="1" thickTop="1" thickBot="1">
      <c r="B9" s="217"/>
      <c r="C9" s="218"/>
      <c r="D9" s="218"/>
      <c r="E9" s="218"/>
      <c r="F9" s="218"/>
      <c r="G9" s="219"/>
      <c r="H9" s="223"/>
      <c r="I9" s="224"/>
      <c r="J9" s="225"/>
      <c r="K9" s="1"/>
      <c r="L9" s="202"/>
      <c r="M9" s="203"/>
      <c r="N9" s="203"/>
      <c r="O9" s="203"/>
      <c r="P9" s="203"/>
      <c r="Q9" s="204"/>
      <c r="R9" s="208"/>
      <c r="S9" s="209"/>
      <c r="T9" s="209"/>
      <c r="U9" s="209"/>
      <c r="V9" s="209"/>
      <c r="W9" s="210"/>
      <c r="X9" s="211"/>
      <c r="Y9" s="212"/>
      <c r="Z9" s="213"/>
    </row>
    <row r="10" spans="2:26" ht="23.15" customHeight="1" thickBot="1">
      <c r="B10" s="220"/>
      <c r="C10" s="221"/>
      <c r="D10" s="221"/>
      <c r="E10" s="221"/>
      <c r="F10" s="221"/>
      <c r="G10" s="222"/>
      <c r="H10" s="226"/>
      <c r="I10" s="227"/>
      <c r="J10" s="228"/>
      <c r="L10" s="63" t="s">
        <v>143</v>
      </c>
      <c r="M10" s="229"/>
      <c r="N10" s="230"/>
      <c r="O10" s="230"/>
      <c r="P10" s="231"/>
      <c r="Q10" s="63" t="s">
        <v>142</v>
      </c>
      <c r="R10" s="232"/>
      <c r="S10" s="233"/>
      <c r="T10" s="233"/>
      <c r="U10" s="233"/>
      <c r="V10" s="233"/>
      <c r="W10" s="234"/>
      <c r="X10" s="211"/>
      <c r="Y10" s="212"/>
      <c r="Z10" s="213"/>
    </row>
    <row r="11" spans="2:26" ht="24.75" customHeight="1" thickBot="1">
      <c r="B11" s="235" t="s">
        <v>481</v>
      </c>
      <c r="C11" s="236"/>
      <c r="D11" s="236"/>
      <c r="E11" s="236"/>
      <c r="F11" s="236"/>
      <c r="G11" s="236"/>
      <c r="H11" s="236"/>
      <c r="I11" s="236"/>
      <c r="J11" s="237"/>
      <c r="L11" s="27"/>
      <c r="M11" s="26"/>
      <c r="N11" s="26"/>
      <c r="O11" s="26"/>
      <c r="P11" s="26"/>
      <c r="Q11" s="27"/>
      <c r="R11" s="25"/>
      <c r="S11" s="25"/>
      <c r="T11" s="29"/>
      <c r="U11" s="29"/>
      <c r="V11" s="25"/>
      <c r="W11" s="25"/>
      <c r="X11" s="61"/>
      <c r="Y11" s="61"/>
      <c r="Z11" s="62"/>
    </row>
    <row r="12" spans="2:26" ht="24.75" customHeight="1" thickTop="1" thickBot="1">
      <c r="B12" s="238"/>
      <c r="C12" s="239"/>
      <c r="D12" s="239"/>
      <c r="E12" s="239"/>
      <c r="F12" s="239"/>
      <c r="G12" s="239"/>
      <c r="H12" s="239"/>
      <c r="I12" s="239"/>
      <c r="J12" s="240"/>
      <c r="K12" s="53"/>
      <c r="L12" s="23" t="s">
        <v>0</v>
      </c>
      <c r="M12" s="24"/>
      <c r="N12" s="99"/>
      <c r="O12" s="24"/>
      <c r="P12" s="24"/>
      <c r="Q12" s="24"/>
      <c r="R12" s="28"/>
      <c r="S12" s="28"/>
      <c r="T12" s="24"/>
      <c r="U12" s="24"/>
      <c r="V12" s="28"/>
      <c r="W12" s="28"/>
      <c r="X12" s="24"/>
      <c r="Y12" s="28"/>
      <c r="Z12" s="30"/>
    </row>
    <row r="13" spans="2:26" ht="20.149999999999999" customHeight="1" thickTop="1">
      <c r="B13" s="241"/>
      <c r="C13" s="242"/>
      <c r="D13" s="242"/>
      <c r="E13" s="242"/>
      <c r="F13" s="242"/>
      <c r="G13" s="242"/>
      <c r="H13" s="242"/>
      <c r="I13" s="242"/>
      <c r="J13" s="243"/>
      <c r="K13" s="78"/>
      <c r="L13" s="247"/>
      <c r="M13" s="248"/>
      <c r="N13" s="248"/>
      <c r="O13" s="248"/>
      <c r="P13" s="248"/>
      <c r="Q13" s="248"/>
      <c r="R13" s="248"/>
      <c r="S13" s="248"/>
      <c r="T13" s="248"/>
      <c r="U13" s="248"/>
      <c r="V13" s="248"/>
      <c r="W13" s="248"/>
      <c r="X13" s="248"/>
      <c r="Y13" s="248"/>
      <c r="Z13" s="249"/>
    </row>
    <row r="14" spans="2:26" ht="20.149999999999999" customHeight="1">
      <c r="B14" s="241"/>
      <c r="C14" s="242"/>
      <c r="D14" s="242"/>
      <c r="E14" s="242"/>
      <c r="F14" s="242"/>
      <c r="G14" s="242"/>
      <c r="H14" s="242"/>
      <c r="I14" s="242"/>
      <c r="J14" s="243"/>
      <c r="K14" s="53"/>
      <c r="L14" s="250"/>
      <c r="M14" s="251"/>
      <c r="N14" s="251"/>
      <c r="O14" s="251"/>
      <c r="P14" s="251"/>
      <c r="Q14" s="251"/>
      <c r="R14" s="251"/>
      <c r="S14" s="251"/>
      <c r="T14" s="251"/>
      <c r="U14" s="251"/>
      <c r="V14" s="251"/>
      <c r="W14" s="251"/>
      <c r="X14" s="251"/>
      <c r="Y14" s="251"/>
      <c r="Z14" s="252"/>
    </row>
    <row r="15" spans="2:26" ht="20.149999999999999" customHeight="1">
      <c r="B15" s="241"/>
      <c r="C15" s="242"/>
      <c r="D15" s="242"/>
      <c r="E15" s="242"/>
      <c r="F15" s="242"/>
      <c r="G15" s="242"/>
      <c r="H15" s="242"/>
      <c r="I15" s="242"/>
      <c r="J15" s="243"/>
      <c r="K15" s="53"/>
      <c r="L15" s="250"/>
      <c r="M15" s="251"/>
      <c r="N15" s="251"/>
      <c r="O15" s="251"/>
      <c r="P15" s="251"/>
      <c r="Q15" s="251"/>
      <c r="R15" s="251"/>
      <c r="S15" s="251"/>
      <c r="T15" s="251"/>
      <c r="U15" s="251"/>
      <c r="V15" s="251"/>
      <c r="W15" s="251"/>
      <c r="X15" s="251"/>
      <c r="Y15" s="251"/>
      <c r="Z15" s="252"/>
    </row>
    <row r="16" spans="2:26" ht="20.149999999999999" customHeight="1">
      <c r="B16" s="241"/>
      <c r="C16" s="242"/>
      <c r="D16" s="242"/>
      <c r="E16" s="242"/>
      <c r="F16" s="242"/>
      <c r="G16" s="242"/>
      <c r="H16" s="242"/>
      <c r="I16" s="242"/>
      <c r="J16" s="243"/>
      <c r="K16" s="53"/>
      <c r="L16" s="250"/>
      <c r="M16" s="251"/>
      <c r="N16" s="251"/>
      <c r="O16" s="251"/>
      <c r="P16" s="251"/>
      <c r="Q16" s="251"/>
      <c r="R16" s="251"/>
      <c r="S16" s="251"/>
      <c r="T16" s="251"/>
      <c r="U16" s="251"/>
      <c r="V16" s="251"/>
      <c r="W16" s="251"/>
      <c r="X16" s="251"/>
      <c r="Y16" s="251"/>
      <c r="Z16" s="252"/>
    </row>
    <row r="17" spans="2:26" ht="20.149999999999999" customHeight="1">
      <c r="B17" s="241"/>
      <c r="C17" s="242"/>
      <c r="D17" s="242"/>
      <c r="E17" s="242"/>
      <c r="F17" s="242"/>
      <c r="G17" s="242"/>
      <c r="H17" s="242"/>
      <c r="I17" s="242"/>
      <c r="J17" s="243"/>
      <c r="K17" s="53"/>
      <c r="L17" s="250"/>
      <c r="M17" s="251"/>
      <c r="N17" s="251"/>
      <c r="O17" s="251"/>
      <c r="P17" s="251"/>
      <c r="Q17" s="251"/>
      <c r="R17" s="251"/>
      <c r="S17" s="251"/>
      <c r="T17" s="251"/>
      <c r="U17" s="251"/>
      <c r="V17" s="251"/>
      <c r="W17" s="251"/>
      <c r="X17" s="251"/>
      <c r="Y17" s="251"/>
      <c r="Z17" s="252"/>
    </row>
    <row r="18" spans="2:26" ht="20.149999999999999" customHeight="1">
      <c r="B18" s="241"/>
      <c r="C18" s="242"/>
      <c r="D18" s="242"/>
      <c r="E18" s="242"/>
      <c r="F18" s="242"/>
      <c r="G18" s="242"/>
      <c r="H18" s="242"/>
      <c r="I18" s="242"/>
      <c r="J18" s="243"/>
      <c r="K18" s="53"/>
      <c r="L18" s="250"/>
      <c r="M18" s="251"/>
      <c r="N18" s="251"/>
      <c r="O18" s="251"/>
      <c r="P18" s="251"/>
      <c r="Q18" s="251"/>
      <c r="R18" s="251"/>
      <c r="S18" s="251"/>
      <c r="T18" s="251"/>
      <c r="U18" s="251"/>
      <c r="V18" s="251"/>
      <c r="W18" s="251"/>
      <c r="X18" s="251"/>
      <c r="Y18" s="251"/>
      <c r="Z18" s="252"/>
    </row>
    <row r="19" spans="2:26" ht="20.149999999999999" customHeight="1">
      <c r="B19" s="241"/>
      <c r="C19" s="242"/>
      <c r="D19" s="242"/>
      <c r="E19" s="242"/>
      <c r="F19" s="242"/>
      <c r="G19" s="242"/>
      <c r="H19" s="242"/>
      <c r="I19" s="242"/>
      <c r="J19" s="243"/>
      <c r="K19" s="53"/>
      <c r="L19" s="250"/>
      <c r="M19" s="251"/>
      <c r="N19" s="251"/>
      <c r="O19" s="251"/>
      <c r="P19" s="251"/>
      <c r="Q19" s="251"/>
      <c r="R19" s="251"/>
      <c r="S19" s="251"/>
      <c r="T19" s="251"/>
      <c r="U19" s="251"/>
      <c r="V19" s="251"/>
      <c r="W19" s="251"/>
      <c r="X19" s="251"/>
      <c r="Y19" s="251"/>
      <c r="Z19" s="252"/>
    </row>
    <row r="20" spans="2:26" ht="20.149999999999999" customHeight="1">
      <c r="B20" s="241"/>
      <c r="C20" s="242"/>
      <c r="D20" s="242"/>
      <c r="E20" s="242"/>
      <c r="F20" s="242"/>
      <c r="G20" s="242"/>
      <c r="H20" s="242"/>
      <c r="I20" s="242"/>
      <c r="J20" s="243"/>
      <c r="K20" s="53"/>
      <c r="L20" s="250"/>
      <c r="M20" s="251"/>
      <c r="N20" s="251"/>
      <c r="O20" s="251"/>
      <c r="P20" s="251"/>
      <c r="Q20" s="251"/>
      <c r="R20" s="251"/>
      <c r="S20" s="251"/>
      <c r="T20" s="251"/>
      <c r="U20" s="251"/>
      <c r="V20" s="251"/>
      <c r="W20" s="251"/>
      <c r="X20" s="251"/>
      <c r="Y20" s="251"/>
      <c r="Z20" s="252"/>
    </row>
    <row r="21" spans="2:26" ht="20.149999999999999" customHeight="1">
      <c r="B21" s="241"/>
      <c r="C21" s="242"/>
      <c r="D21" s="242"/>
      <c r="E21" s="242"/>
      <c r="F21" s="242"/>
      <c r="G21" s="242"/>
      <c r="H21" s="242"/>
      <c r="I21" s="242"/>
      <c r="J21" s="243"/>
      <c r="K21" s="53"/>
      <c r="L21" s="250"/>
      <c r="M21" s="251"/>
      <c r="N21" s="251"/>
      <c r="O21" s="251"/>
      <c r="P21" s="251"/>
      <c r="Q21" s="251"/>
      <c r="R21" s="251"/>
      <c r="S21" s="251"/>
      <c r="T21" s="251"/>
      <c r="U21" s="251"/>
      <c r="V21" s="251"/>
      <c r="W21" s="251"/>
      <c r="X21" s="251"/>
      <c r="Y21" s="251"/>
      <c r="Z21" s="252"/>
    </row>
    <row r="22" spans="2:26" ht="20.149999999999999" customHeight="1">
      <c r="B22" s="241"/>
      <c r="C22" s="242"/>
      <c r="D22" s="242"/>
      <c r="E22" s="242"/>
      <c r="F22" s="242"/>
      <c r="G22" s="242"/>
      <c r="H22" s="242"/>
      <c r="I22" s="242"/>
      <c r="J22" s="243"/>
      <c r="K22" s="53"/>
      <c r="L22" s="250"/>
      <c r="M22" s="251"/>
      <c r="N22" s="251"/>
      <c r="O22" s="251"/>
      <c r="P22" s="251"/>
      <c r="Q22" s="251"/>
      <c r="R22" s="251"/>
      <c r="S22" s="251"/>
      <c r="T22" s="251"/>
      <c r="U22" s="251"/>
      <c r="V22" s="251"/>
      <c r="W22" s="251"/>
      <c r="X22" s="251"/>
      <c r="Y22" s="251"/>
      <c r="Z22" s="252"/>
    </row>
    <row r="23" spans="2:26" ht="20.149999999999999" customHeight="1" thickBot="1">
      <c r="B23" s="241"/>
      <c r="C23" s="242"/>
      <c r="D23" s="242"/>
      <c r="E23" s="242"/>
      <c r="F23" s="242"/>
      <c r="G23" s="242"/>
      <c r="H23" s="242"/>
      <c r="I23" s="242"/>
      <c r="J23" s="243"/>
      <c r="K23" s="53"/>
      <c r="L23" s="253"/>
      <c r="M23" s="254"/>
      <c r="N23" s="254"/>
      <c r="O23" s="254"/>
      <c r="P23" s="254"/>
      <c r="Q23" s="254"/>
      <c r="R23" s="254"/>
      <c r="S23" s="254"/>
      <c r="T23" s="254"/>
      <c r="U23" s="254"/>
      <c r="V23" s="254"/>
      <c r="W23" s="254"/>
      <c r="X23" s="254"/>
      <c r="Y23" s="254"/>
      <c r="Z23" s="255"/>
    </row>
    <row r="24" spans="2:26" ht="24.75" customHeight="1" thickBot="1">
      <c r="B24" s="241"/>
      <c r="C24" s="242"/>
      <c r="D24" s="242"/>
      <c r="E24" s="242"/>
      <c r="F24" s="242"/>
      <c r="G24" s="242"/>
      <c r="H24" s="242"/>
      <c r="I24" s="242"/>
      <c r="J24" s="243"/>
      <c r="K24" s="53"/>
      <c r="L24" s="114" t="s">
        <v>471</v>
      </c>
      <c r="M24" s="21"/>
      <c r="N24" s="21"/>
      <c r="O24" s="21"/>
      <c r="P24" s="21"/>
      <c r="Q24" s="21"/>
      <c r="R24" s="21"/>
      <c r="S24" s="21"/>
      <c r="T24" s="21"/>
      <c r="U24" s="21"/>
      <c r="V24" s="21"/>
      <c r="W24" s="21"/>
      <c r="X24" s="21"/>
      <c r="Y24" s="21"/>
      <c r="Z24" s="22"/>
    </row>
    <row r="25" spans="2:26" ht="20.149999999999999" customHeight="1" thickTop="1">
      <c r="B25" s="241"/>
      <c r="C25" s="242"/>
      <c r="D25" s="242"/>
      <c r="E25" s="242"/>
      <c r="F25" s="242"/>
      <c r="G25" s="242"/>
      <c r="H25" s="242"/>
      <c r="I25" s="242"/>
      <c r="J25" s="243"/>
      <c r="K25" s="53"/>
      <c r="L25" s="247"/>
      <c r="M25" s="248"/>
      <c r="N25" s="248"/>
      <c r="O25" s="248"/>
      <c r="P25" s="248"/>
      <c r="Q25" s="248"/>
      <c r="R25" s="248"/>
      <c r="S25" s="248"/>
      <c r="T25" s="248"/>
      <c r="U25" s="248"/>
      <c r="V25" s="248"/>
      <c r="W25" s="248"/>
      <c r="X25" s="248"/>
      <c r="Y25" s="248"/>
      <c r="Z25" s="249"/>
    </row>
    <row r="26" spans="2:26" ht="20.149999999999999" customHeight="1">
      <c r="B26" s="241"/>
      <c r="C26" s="242"/>
      <c r="D26" s="242"/>
      <c r="E26" s="242"/>
      <c r="F26" s="242"/>
      <c r="G26" s="242"/>
      <c r="H26" s="242"/>
      <c r="I26" s="242"/>
      <c r="J26" s="243"/>
      <c r="K26" s="53"/>
      <c r="L26" s="250"/>
      <c r="M26" s="251"/>
      <c r="N26" s="251"/>
      <c r="O26" s="251"/>
      <c r="P26" s="251"/>
      <c r="Q26" s="251"/>
      <c r="R26" s="251"/>
      <c r="S26" s="251"/>
      <c r="T26" s="251"/>
      <c r="U26" s="251"/>
      <c r="V26" s="251"/>
      <c r="W26" s="251"/>
      <c r="X26" s="251"/>
      <c r="Y26" s="251"/>
      <c r="Z26" s="252"/>
    </row>
    <row r="27" spans="2:26" ht="20.149999999999999" customHeight="1" thickBot="1">
      <c r="B27" s="244"/>
      <c r="C27" s="245"/>
      <c r="D27" s="245"/>
      <c r="E27" s="245"/>
      <c r="F27" s="245"/>
      <c r="G27" s="245"/>
      <c r="H27" s="245"/>
      <c r="I27" s="245"/>
      <c r="J27" s="246"/>
      <c r="K27" s="53"/>
      <c r="L27" s="250"/>
      <c r="M27" s="251"/>
      <c r="N27" s="251"/>
      <c r="O27" s="251"/>
      <c r="P27" s="251"/>
      <c r="Q27" s="251"/>
      <c r="R27" s="251"/>
      <c r="S27" s="251"/>
      <c r="T27" s="251"/>
      <c r="U27" s="251"/>
      <c r="V27" s="251"/>
      <c r="W27" s="251"/>
      <c r="X27" s="251"/>
      <c r="Y27" s="251"/>
      <c r="Z27" s="252"/>
    </row>
    <row r="28" spans="2:26" ht="30" customHeight="1" thickBot="1">
      <c r="B28" s="73" t="s">
        <v>139</v>
      </c>
      <c r="C28" s="74" t="s">
        <v>458</v>
      </c>
      <c r="D28" s="256" t="s">
        <v>144</v>
      </c>
      <c r="E28" s="257"/>
      <c r="F28" s="256" t="s">
        <v>459</v>
      </c>
      <c r="G28" s="258"/>
      <c r="H28" s="259" t="s">
        <v>347</v>
      </c>
      <c r="I28" s="260"/>
      <c r="J28" s="261"/>
      <c r="K28" s="53"/>
      <c r="L28" s="250"/>
      <c r="M28" s="251"/>
      <c r="N28" s="251"/>
      <c r="O28" s="251"/>
      <c r="P28" s="251"/>
      <c r="Q28" s="251"/>
      <c r="R28" s="251"/>
      <c r="S28" s="251"/>
      <c r="T28" s="251"/>
      <c r="U28" s="251"/>
      <c r="V28" s="251"/>
      <c r="W28" s="251"/>
      <c r="X28" s="251"/>
      <c r="Y28" s="251"/>
      <c r="Z28" s="252"/>
    </row>
    <row r="29" spans="2:26" ht="25" customHeight="1" thickTop="1">
      <c r="B29" s="10"/>
      <c r="C29" s="133" t="str">
        <f>IF($B29="","",VLOOKUP($B29,'大会使用食材リスト '!A:C,3,FALSE))</f>
        <v/>
      </c>
      <c r="D29" s="13"/>
      <c r="E29" s="9" t="s">
        <v>1</v>
      </c>
      <c r="F29" s="134" t="str">
        <f>IF($D29="","",(VLOOKUP($B29,'大会使用食材リスト '!A:G,7,FALSE))*$D29)</f>
        <v/>
      </c>
      <c r="G29" s="56" t="s">
        <v>3</v>
      </c>
      <c r="H29" s="262" t="s">
        <v>348</v>
      </c>
      <c r="I29" s="263"/>
      <c r="J29" s="264"/>
      <c r="K29" s="53"/>
      <c r="L29" s="250"/>
      <c r="M29" s="251"/>
      <c r="N29" s="251"/>
      <c r="O29" s="251"/>
      <c r="P29" s="251"/>
      <c r="Q29" s="251"/>
      <c r="R29" s="251"/>
      <c r="S29" s="251"/>
      <c r="T29" s="251"/>
      <c r="U29" s="251"/>
      <c r="V29" s="251"/>
      <c r="W29" s="251"/>
      <c r="X29" s="251"/>
      <c r="Y29" s="251"/>
      <c r="Z29" s="252"/>
    </row>
    <row r="30" spans="2:26" ht="25" customHeight="1" thickBot="1">
      <c r="B30" s="10"/>
      <c r="C30" s="133" t="str">
        <f>IF($B30="","",VLOOKUP($B30,'大会使用食材リスト '!A:C,3,FALSE))</f>
        <v/>
      </c>
      <c r="D30" s="14"/>
      <c r="E30" s="9" t="s">
        <v>1</v>
      </c>
      <c r="F30" s="134" t="str">
        <f>IF($D30="","",(VLOOKUP($B30,'大会使用食材リスト '!A:G,7,FALSE))*$D30)</f>
        <v/>
      </c>
      <c r="G30" s="57" t="s">
        <v>3</v>
      </c>
      <c r="H30" s="75" t="s">
        <v>351</v>
      </c>
      <c r="I30" s="265"/>
      <c r="J30" s="266"/>
      <c r="K30" s="53"/>
      <c r="L30" s="253"/>
      <c r="M30" s="254"/>
      <c r="N30" s="254"/>
      <c r="O30" s="254"/>
      <c r="P30" s="254"/>
      <c r="Q30" s="254"/>
      <c r="R30" s="254"/>
      <c r="S30" s="254"/>
      <c r="T30" s="254"/>
      <c r="U30" s="254"/>
      <c r="V30" s="254"/>
      <c r="W30" s="254"/>
      <c r="X30" s="254"/>
      <c r="Y30" s="254"/>
      <c r="Z30" s="255"/>
    </row>
    <row r="31" spans="2:26" ht="25" customHeight="1" thickBot="1">
      <c r="B31" s="11"/>
      <c r="C31" s="133" t="str">
        <f>IF($B31="","",VLOOKUP($B31,'大会使用食材リスト '!A:C,3,FALSE))</f>
        <v/>
      </c>
      <c r="D31" s="52"/>
      <c r="E31" s="9" t="s">
        <v>1</v>
      </c>
      <c r="F31" s="134" t="str">
        <f>IF($D31="","",(VLOOKUP($B31,'大会使用食材リスト '!A:G,7,FALSE))*$D31)</f>
        <v/>
      </c>
      <c r="G31" s="57" t="s">
        <v>3</v>
      </c>
      <c r="H31" s="72" t="s">
        <v>352</v>
      </c>
      <c r="I31" s="270"/>
      <c r="J31" s="271"/>
      <c r="K31" s="53"/>
      <c r="L31" s="114" t="s">
        <v>480</v>
      </c>
      <c r="M31" s="21"/>
      <c r="N31" s="21"/>
      <c r="O31" s="21"/>
      <c r="P31" s="21"/>
      <c r="Q31" s="21"/>
      <c r="R31" s="21"/>
      <c r="S31" s="21"/>
      <c r="T31" s="21"/>
      <c r="U31" s="21"/>
      <c r="V31" s="21"/>
      <c r="W31" s="21"/>
      <c r="X31" s="21"/>
      <c r="Y31" s="21"/>
      <c r="Z31" s="22"/>
    </row>
    <row r="32" spans="2:26" ht="25" customHeight="1" thickTop="1">
      <c r="B32" s="11"/>
      <c r="C32" s="133" t="str">
        <f>IF($B32="","",VLOOKUP($B32,'大会使用食材リスト '!A:C,3,FALSE))</f>
        <v/>
      </c>
      <c r="D32" s="14"/>
      <c r="E32" s="9" t="s">
        <v>1</v>
      </c>
      <c r="F32" s="134" t="str">
        <f>IF($D32="","",(VLOOKUP($B32,'大会使用食材リスト '!A:G,7,FALSE))*$D32)</f>
        <v/>
      </c>
      <c r="G32" s="16" t="s">
        <v>3</v>
      </c>
      <c r="H32" s="76" t="s">
        <v>353</v>
      </c>
      <c r="I32" s="265"/>
      <c r="J32" s="266"/>
      <c r="K32" s="53"/>
      <c r="L32" s="272"/>
      <c r="M32" s="273"/>
      <c r="N32" s="273"/>
      <c r="O32" s="273"/>
      <c r="P32" s="273"/>
      <c r="Q32" s="273"/>
      <c r="R32" s="273"/>
      <c r="S32" s="273"/>
      <c r="T32" s="273"/>
      <c r="U32" s="273"/>
      <c r="V32" s="273"/>
      <c r="W32" s="273"/>
      <c r="X32" s="273"/>
      <c r="Y32" s="273"/>
      <c r="Z32" s="274"/>
    </row>
    <row r="33" spans="2:32" ht="25" customHeight="1">
      <c r="B33" s="11"/>
      <c r="C33" s="133" t="str">
        <f>IF($B33="","",VLOOKUP($B33,'大会使用食材リスト '!A:C,3,FALSE))</f>
        <v/>
      </c>
      <c r="D33" s="14"/>
      <c r="E33" s="9" t="s">
        <v>1</v>
      </c>
      <c r="F33" s="134" t="str">
        <f>IF($D33="","",(VLOOKUP($B33,'大会使用食材リスト '!A:G,7,FALSE))*$D33)</f>
        <v/>
      </c>
      <c r="G33" s="16" t="s">
        <v>3</v>
      </c>
      <c r="H33" s="281" t="s">
        <v>349</v>
      </c>
      <c r="I33" s="282"/>
      <c r="J33" s="283"/>
      <c r="K33" s="53"/>
      <c r="L33" s="275"/>
      <c r="M33" s="276"/>
      <c r="N33" s="276"/>
      <c r="O33" s="276"/>
      <c r="P33" s="276"/>
      <c r="Q33" s="276"/>
      <c r="R33" s="276"/>
      <c r="S33" s="276"/>
      <c r="T33" s="276"/>
      <c r="U33" s="276"/>
      <c r="V33" s="276"/>
      <c r="W33" s="276"/>
      <c r="X33" s="276"/>
      <c r="Y33" s="276"/>
      <c r="Z33" s="277"/>
    </row>
    <row r="34" spans="2:32" ht="25" customHeight="1">
      <c r="B34" s="11"/>
      <c r="C34" s="133" t="str">
        <f>IF($B34="","",VLOOKUP($B34,'大会使用食材リスト '!A:C,3,FALSE))</f>
        <v/>
      </c>
      <c r="D34" s="14"/>
      <c r="E34" s="9" t="s">
        <v>1</v>
      </c>
      <c r="F34" s="134" t="str">
        <f>IF($D34="","",(VLOOKUP($B34,'大会使用食材リスト '!A:G,7,FALSE))*$D34)</f>
        <v/>
      </c>
      <c r="G34" s="16" t="s">
        <v>3</v>
      </c>
      <c r="H34" s="75" t="s">
        <v>351</v>
      </c>
      <c r="I34" s="284"/>
      <c r="J34" s="285"/>
      <c r="K34" s="53"/>
      <c r="L34" s="275"/>
      <c r="M34" s="276"/>
      <c r="N34" s="276"/>
      <c r="O34" s="276"/>
      <c r="P34" s="276"/>
      <c r="Q34" s="276"/>
      <c r="R34" s="276"/>
      <c r="S34" s="276"/>
      <c r="T34" s="276"/>
      <c r="U34" s="276"/>
      <c r="V34" s="276"/>
      <c r="W34" s="276"/>
      <c r="X34" s="276"/>
      <c r="Y34" s="276"/>
      <c r="Z34" s="277"/>
    </row>
    <row r="35" spans="2:32" ht="25" customHeight="1" thickBot="1">
      <c r="B35" s="11"/>
      <c r="C35" s="133" t="str">
        <f>IF($B35="","",VLOOKUP($B35,'大会使用食材リスト '!A:C,3,FALSE))</f>
        <v/>
      </c>
      <c r="D35" s="14"/>
      <c r="E35" s="9" t="s">
        <v>1</v>
      </c>
      <c r="F35" s="134" t="str">
        <f>IF($D35="","",(VLOOKUP($B35,'大会使用食材リスト '!A:G,7,FALSE))*$D35)</f>
        <v/>
      </c>
      <c r="G35" s="57" t="s">
        <v>3</v>
      </c>
      <c r="H35" s="72" t="s">
        <v>352</v>
      </c>
      <c r="I35" s="270"/>
      <c r="J35" s="271"/>
      <c r="K35" s="53"/>
      <c r="L35" s="278"/>
      <c r="M35" s="279"/>
      <c r="N35" s="279"/>
      <c r="O35" s="279"/>
      <c r="P35" s="279"/>
      <c r="Q35" s="279"/>
      <c r="R35" s="279"/>
      <c r="S35" s="279"/>
      <c r="T35" s="279"/>
      <c r="U35" s="279"/>
      <c r="V35" s="279"/>
      <c r="W35" s="279"/>
      <c r="X35" s="279"/>
      <c r="Y35" s="279"/>
      <c r="Z35" s="280"/>
    </row>
    <row r="36" spans="2:32" ht="25" customHeight="1" thickBot="1">
      <c r="B36" s="11"/>
      <c r="C36" s="133" t="str">
        <f>IF($B36="","",VLOOKUP($B36,'大会使用食材リスト '!A:C,3,FALSE))</f>
        <v/>
      </c>
      <c r="D36" s="14"/>
      <c r="E36" s="9" t="s">
        <v>1</v>
      </c>
      <c r="F36" s="134" t="str">
        <f>IF($D36="","",(VLOOKUP($B36,'大会使用食材リスト '!A:G,7,FALSE))*$D36)</f>
        <v/>
      </c>
      <c r="G36" s="16" t="s">
        <v>3</v>
      </c>
      <c r="H36" s="77" t="s">
        <v>353</v>
      </c>
      <c r="I36" s="286"/>
      <c r="J36" s="287"/>
      <c r="K36" s="53"/>
      <c r="L36" s="18" t="s">
        <v>2</v>
      </c>
      <c r="M36" s="19"/>
      <c r="N36" s="19"/>
      <c r="O36" s="19"/>
      <c r="P36" s="19"/>
      <c r="Q36" s="19"/>
      <c r="R36" s="19"/>
      <c r="S36" s="19"/>
      <c r="T36" s="19"/>
      <c r="U36" s="19"/>
      <c r="V36" s="19"/>
      <c r="W36" s="19"/>
      <c r="X36" s="19"/>
      <c r="Y36" s="19"/>
      <c r="Z36" s="20"/>
    </row>
    <row r="37" spans="2:32" ht="25" customHeight="1" thickTop="1">
      <c r="B37" s="11"/>
      <c r="C37" s="133" t="str">
        <f>IF($B37="","",VLOOKUP($B37,'大会使用食材リスト '!A:C,3,FALSE))</f>
        <v/>
      </c>
      <c r="D37" s="14"/>
      <c r="E37" s="9" t="s">
        <v>1</v>
      </c>
      <c r="F37" s="134" t="str">
        <f>IF($D37="","",(VLOOKUP($B37,'大会使用食材リスト '!A:G,7,FALSE))*$D37)</f>
        <v/>
      </c>
      <c r="G37" s="57" t="s">
        <v>3</v>
      </c>
      <c r="H37" s="281" t="s">
        <v>350</v>
      </c>
      <c r="I37" s="282"/>
      <c r="J37" s="283"/>
      <c r="K37" s="53"/>
      <c r="L37" s="15"/>
      <c r="M37" s="288" t="s">
        <v>141</v>
      </c>
      <c r="N37" s="289"/>
      <c r="O37" s="289"/>
      <c r="P37" s="289"/>
      <c r="Q37" s="289"/>
      <c r="R37" s="289"/>
      <c r="S37" s="289"/>
      <c r="T37" s="289"/>
      <c r="U37" s="289"/>
      <c r="V37" s="289"/>
      <c r="W37" s="289"/>
      <c r="X37" s="289"/>
      <c r="Y37" s="289"/>
      <c r="Z37" s="290"/>
    </row>
    <row r="38" spans="2:32" ht="25" customHeight="1">
      <c r="B38" s="11"/>
      <c r="C38" s="133" t="str">
        <f>IF($B38="","",VLOOKUP($B38,'大会使用食材リスト '!A:C,3,FALSE))</f>
        <v/>
      </c>
      <c r="D38" s="14"/>
      <c r="E38" s="9" t="s">
        <v>1</v>
      </c>
      <c r="F38" s="134" t="str">
        <f>IF($D38="","",(VLOOKUP($B38,'大会使用食材リスト '!A:G,7,FALSE))*$D38)</f>
        <v/>
      </c>
      <c r="G38" s="57" t="s">
        <v>3</v>
      </c>
      <c r="H38" s="75" t="s">
        <v>427</v>
      </c>
      <c r="I38" s="135"/>
      <c r="J38" s="104" t="s">
        <v>3</v>
      </c>
      <c r="K38" s="53"/>
      <c r="L38" s="15"/>
      <c r="M38" s="267" t="s">
        <v>463</v>
      </c>
      <c r="N38" s="268"/>
      <c r="O38" s="268"/>
      <c r="P38" s="268"/>
      <c r="Q38" s="268"/>
      <c r="R38" s="268"/>
      <c r="S38" s="268"/>
      <c r="T38" s="268"/>
      <c r="U38" s="268"/>
      <c r="V38" s="268"/>
      <c r="W38" s="268"/>
      <c r="X38" s="268"/>
      <c r="Y38" s="268"/>
      <c r="Z38" s="269"/>
    </row>
    <row r="39" spans="2:32" ht="25" customHeight="1">
      <c r="B39" s="11"/>
      <c r="C39" s="133" t="str">
        <f>IF($B39="","",VLOOKUP($B39,'大会使用食材リスト '!A:C,3,FALSE))</f>
        <v/>
      </c>
      <c r="D39" s="14"/>
      <c r="E39" s="9" t="s">
        <v>1</v>
      </c>
      <c r="F39" s="134" t="str">
        <f>IF($D39="","",(VLOOKUP($B39,'大会使用食材リスト '!A:G,7,FALSE))*$D39)</f>
        <v/>
      </c>
      <c r="G39" s="57" t="s">
        <v>3</v>
      </c>
      <c r="H39" s="72" t="s">
        <v>352</v>
      </c>
      <c r="I39" s="136"/>
      <c r="J39" s="105" t="s">
        <v>3</v>
      </c>
      <c r="K39" s="53"/>
      <c r="L39" s="15"/>
      <c r="M39" s="267" t="s">
        <v>428</v>
      </c>
      <c r="N39" s="268"/>
      <c r="O39" s="268"/>
      <c r="P39" s="268"/>
      <c r="Q39" s="268"/>
      <c r="R39" s="268"/>
      <c r="S39" s="268"/>
      <c r="T39" s="268"/>
      <c r="U39" s="268"/>
      <c r="V39" s="268"/>
      <c r="W39" s="268"/>
      <c r="X39" s="268"/>
      <c r="Y39" s="268"/>
      <c r="Z39" s="269"/>
    </row>
    <row r="40" spans="2:32" ht="25" customHeight="1">
      <c r="B40" s="11"/>
      <c r="C40" s="133" t="str">
        <f>IF($B40="","",VLOOKUP($B40,'大会使用食材リスト '!A:C,3,FALSE))</f>
        <v/>
      </c>
      <c r="D40" s="14"/>
      <c r="E40" s="9" t="s">
        <v>1</v>
      </c>
      <c r="F40" s="134" t="str">
        <f>IF($D40="","",(VLOOKUP($B40,'大会使用食材リスト '!A:G,7,FALSE))*$D40)</f>
        <v/>
      </c>
      <c r="G40" s="16" t="s">
        <v>3</v>
      </c>
      <c r="H40" s="76" t="s">
        <v>353</v>
      </c>
      <c r="I40" s="135"/>
      <c r="J40" s="104" t="s">
        <v>3</v>
      </c>
      <c r="K40" s="53"/>
      <c r="L40" s="79"/>
      <c r="M40" s="267" t="s">
        <v>464</v>
      </c>
      <c r="N40" s="268"/>
      <c r="O40" s="268"/>
      <c r="P40" s="268"/>
      <c r="Q40" s="268"/>
      <c r="R40" s="268"/>
      <c r="S40" s="268"/>
      <c r="T40" s="268"/>
      <c r="U40" s="268"/>
      <c r="V40" s="268"/>
      <c r="W40" s="268"/>
      <c r="X40" s="268"/>
      <c r="Y40" s="268"/>
      <c r="Z40" s="269"/>
    </row>
    <row r="41" spans="2:32" ht="25" customHeight="1">
      <c r="B41" s="11"/>
      <c r="C41" s="133" t="str">
        <f>IF($B41="","",VLOOKUP($B41,'大会使用食材リスト '!A:C,3,FALSE))</f>
        <v/>
      </c>
      <c r="D41" s="14"/>
      <c r="E41" s="9" t="s">
        <v>1</v>
      </c>
      <c r="F41" s="134" t="str">
        <f>IF($D41="","",(VLOOKUP($B41,'大会使用食材リスト '!A:G,7,FALSE))*$D41)</f>
        <v/>
      </c>
      <c r="G41" s="57" t="s">
        <v>3</v>
      </c>
      <c r="H41" s="291" t="s">
        <v>461</v>
      </c>
      <c r="I41" s="292"/>
      <c r="J41" s="293"/>
      <c r="K41" s="53"/>
      <c r="L41" s="15"/>
      <c r="M41" s="294" t="s">
        <v>472</v>
      </c>
      <c r="N41" s="295"/>
      <c r="O41" s="295"/>
      <c r="P41" s="295"/>
      <c r="Q41" s="295"/>
      <c r="R41" s="295"/>
      <c r="S41" s="295"/>
      <c r="T41" s="295"/>
      <c r="U41" s="295"/>
      <c r="V41" s="295"/>
      <c r="W41" s="295"/>
      <c r="X41" s="295"/>
      <c r="Y41" s="295"/>
      <c r="Z41" s="296"/>
    </row>
    <row r="42" spans="2:32" ht="25" customHeight="1" thickBot="1">
      <c r="B42" s="11"/>
      <c r="C42" s="133" t="str">
        <f>IF($B42="","",VLOOKUP($B42,'大会使用食材リスト '!A:C,3,FALSE))</f>
        <v/>
      </c>
      <c r="D42" s="14"/>
      <c r="E42" s="9" t="s">
        <v>1</v>
      </c>
      <c r="F42" s="134" t="str">
        <f>IF($D42="","",(VLOOKUP($B42,'大会使用食材リスト '!A:G,7,FALSE))*$D42)</f>
        <v/>
      </c>
      <c r="G42" s="57" t="s">
        <v>3</v>
      </c>
      <c r="H42" s="297">
        <f>SUM(I38:I40)</f>
        <v>0</v>
      </c>
      <c r="I42" s="298"/>
      <c r="J42" s="301" t="s">
        <v>3</v>
      </c>
      <c r="K42" s="53"/>
      <c r="L42" s="117"/>
      <c r="M42" s="303" t="s">
        <v>593</v>
      </c>
      <c r="N42" s="304"/>
      <c r="O42" s="304"/>
      <c r="P42" s="304"/>
      <c r="Q42" s="304"/>
      <c r="R42" s="304"/>
      <c r="S42" s="304"/>
      <c r="T42" s="304"/>
      <c r="U42" s="304"/>
      <c r="V42" s="304"/>
      <c r="W42" s="304"/>
      <c r="X42" s="304"/>
      <c r="Y42" s="304"/>
      <c r="Z42" s="305"/>
    </row>
    <row r="43" spans="2:32" ht="25" customHeight="1" thickBot="1">
      <c r="B43" s="11"/>
      <c r="C43" s="133" t="str">
        <f>IF($B43="","",VLOOKUP($B43,'大会使用食材リスト '!A:C,3,FALSE))</f>
        <v/>
      </c>
      <c r="D43" s="14"/>
      <c r="E43" s="9" t="s">
        <v>1</v>
      </c>
      <c r="F43" s="134" t="str">
        <f>IF($D43="","",(VLOOKUP($B43,'大会使用食材リスト '!A:G,7,FALSE))*$D43)</f>
        <v/>
      </c>
      <c r="G43" s="57" t="s">
        <v>3</v>
      </c>
      <c r="H43" s="299"/>
      <c r="I43" s="300"/>
      <c r="J43" s="302"/>
      <c r="K43" s="53"/>
      <c r="L43" s="65"/>
      <c r="M43" s="306"/>
      <c r="N43" s="306"/>
      <c r="O43" s="306"/>
      <c r="P43" s="306"/>
      <c r="Q43" s="306"/>
      <c r="R43" s="306"/>
      <c r="S43" s="306"/>
      <c r="T43" s="306"/>
      <c r="U43" s="306"/>
      <c r="V43" s="306"/>
      <c r="W43" s="306"/>
      <c r="X43" s="306"/>
      <c r="Y43" s="306"/>
      <c r="Z43" s="306"/>
      <c r="AA43" s="17"/>
      <c r="AB43" s="17"/>
      <c r="AC43" s="17"/>
      <c r="AD43" s="17"/>
      <c r="AE43" s="17"/>
      <c r="AF43" s="17"/>
    </row>
    <row r="44" spans="2:32" ht="25" customHeight="1" thickBot="1">
      <c r="B44" s="12"/>
      <c r="C44" s="133" t="str">
        <f>IF($B44="","",VLOOKUP($B44,'大会使用食材リスト '!A:C,3,FALSE))</f>
        <v/>
      </c>
      <c r="D44" s="58"/>
      <c r="E44" s="59" t="s">
        <v>1</v>
      </c>
      <c r="F44" s="134" t="str">
        <f>IF($D44="","",(VLOOKUP($B44,'大会使用食材リスト '!A:G,7,FALSE))*$D44)</f>
        <v/>
      </c>
      <c r="G44" s="60" t="s">
        <v>3</v>
      </c>
      <c r="H44" s="310" t="s">
        <v>460</v>
      </c>
      <c r="I44" s="311"/>
      <c r="J44" s="312"/>
      <c r="K44" s="53"/>
      <c r="L44" s="313" t="s">
        <v>358</v>
      </c>
      <c r="M44" s="313"/>
      <c r="N44" s="313"/>
      <c r="O44" s="313"/>
      <c r="P44" s="313"/>
      <c r="Q44" s="313"/>
      <c r="R44" s="313"/>
      <c r="S44" s="313"/>
      <c r="T44" s="313"/>
      <c r="U44" s="313"/>
      <c r="V44" s="313"/>
      <c r="W44" s="115"/>
      <c r="X44" s="116"/>
      <c r="Y44" s="116"/>
      <c r="Z44" s="116"/>
    </row>
    <row r="45" spans="2:32" ht="28" customHeight="1" thickBot="1">
      <c r="B45" s="314" t="s">
        <v>154</v>
      </c>
      <c r="C45" s="314"/>
      <c r="D45" s="315" t="s">
        <v>462</v>
      </c>
      <c r="E45" s="316"/>
      <c r="F45" s="319">
        <f>SUM(F29:F44)</f>
        <v>0</v>
      </c>
      <c r="G45" s="321" t="s">
        <v>3</v>
      </c>
      <c r="H45" s="323">
        <f>SUM(H42+F45)</f>
        <v>0</v>
      </c>
      <c r="I45" s="324"/>
      <c r="J45" s="327" t="s">
        <v>3</v>
      </c>
      <c r="K45" s="53"/>
      <c r="L45" s="313"/>
      <c r="M45" s="313"/>
      <c r="N45" s="313"/>
      <c r="O45" s="313"/>
      <c r="P45" s="313"/>
      <c r="Q45" s="313"/>
      <c r="R45" s="313"/>
      <c r="S45" s="313"/>
      <c r="T45" s="313"/>
      <c r="U45" s="313"/>
      <c r="V45" s="313"/>
      <c r="W45" s="33" t="s">
        <v>151</v>
      </c>
      <c r="X45" s="31"/>
      <c r="Y45" s="31"/>
      <c r="Z45" s="32"/>
    </row>
    <row r="46" spans="2:32" ht="28" customHeight="1" thickBot="1">
      <c r="B46" s="314"/>
      <c r="C46" s="314"/>
      <c r="D46" s="317"/>
      <c r="E46" s="318"/>
      <c r="F46" s="320"/>
      <c r="G46" s="322"/>
      <c r="H46" s="325"/>
      <c r="I46" s="326"/>
      <c r="J46" s="328"/>
      <c r="K46" s="53"/>
      <c r="L46" s="313"/>
      <c r="M46" s="313"/>
      <c r="N46" s="313"/>
      <c r="O46" s="313"/>
      <c r="P46" s="313"/>
      <c r="Q46" s="313"/>
      <c r="R46" s="313"/>
      <c r="S46" s="313"/>
      <c r="T46" s="313"/>
      <c r="U46" s="313"/>
      <c r="V46" s="313"/>
      <c r="W46" s="307" t="s">
        <v>150</v>
      </c>
      <c r="X46" s="308"/>
      <c r="Y46" s="309"/>
      <c r="Z46" s="141"/>
    </row>
    <row r="47" spans="2:32" ht="18.649999999999999" customHeight="1">
      <c r="D47" s="31"/>
      <c r="H47" s="31"/>
      <c r="I47" s="31"/>
      <c r="J47" s="31"/>
    </row>
  </sheetData>
  <sheetProtection algorithmName="SHA-512" hashValue="05Q2i92zTYYkArXaNa3rUxE4xUwMhGTcQZaQdSYaftn9wUaqsR8gLl/t14jYBRTEACq9pXUtZqVF3lhDKdpV2w==" saltValue="tp9mJn4nALw53F15PnODrw==" spinCount="100000" sheet="1" formatCells="0" formatColumns="0" formatRows="0" insertColumns="0" insertRows="0" insertHyperlinks="0" selectLockedCells="1" sort="0" autoFilter="0" pivotTables="0"/>
  <mergeCells count="53">
    <mergeCell ref="B2:H3"/>
    <mergeCell ref="P2:Q4"/>
    <mergeCell ref="R2:Z4"/>
    <mergeCell ref="C5:D6"/>
    <mergeCell ref="E5:E6"/>
    <mergeCell ref="F5:J6"/>
    <mergeCell ref="L6:Q6"/>
    <mergeCell ref="R6:W6"/>
    <mergeCell ref="X6:Z6"/>
    <mergeCell ref="L7:Q9"/>
    <mergeCell ref="R7:W9"/>
    <mergeCell ref="X7:Z10"/>
    <mergeCell ref="H8:J8"/>
    <mergeCell ref="B9:G10"/>
    <mergeCell ref="H9:J10"/>
    <mergeCell ref="M10:P10"/>
    <mergeCell ref="R10:W10"/>
    <mergeCell ref="B11:J11"/>
    <mergeCell ref="B12:J27"/>
    <mergeCell ref="D28:E28"/>
    <mergeCell ref="F28:G28"/>
    <mergeCell ref="H28:J28"/>
    <mergeCell ref="M38:Z38"/>
    <mergeCell ref="M39:Z39"/>
    <mergeCell ref="M40:Z40"/>
    <mergeCell ref="H29:J29"/>
    <mergeCell ref="I30:J30"/>
    <mergeCell ref="I31:J31"/>
    <mergeCell ref="I32:J32"/>
    <mergeCell ref="H33:J33"/>
    <mergeCell ref="I34:J34"/>
    <mergeCell ref="I35:J35"/>
    <mergeCell ref="B45:C46"/>
    <mergeCell ref="D45:E46"/>
    <mergeCell ref="F45:F46"/>
    <mergeCell ref="G45:G46"/>
    <mergeCell ref="H45:I46"/>
    <mergeCell ref="W46:Y46"/>
    <mergeCell ref="L25:Z30"/>
    <mergeCell ref="L13:Z23"/>
    <mergeCell ref="L32:Z35"/>
    <mergeCell ref="H44:J44"/>
    <mergeCell ref="L44:V46"/>
    <mergeCell ref="J45:J46"/>
    <mergeCell ref="H41:J41"/>
    <mergeCell ref="M41:Z41"/>
    <mergeCell ref="H42:I43"/>
    <mergeCell ref="J42:J43"/>
    <mergeCell ref="M42:Z42"/>
    <mergeCell ref="M43:Z43"/>
    <mergeCell ref="I36:J36"/>
    <mergeCell ref="H37:J37"/>
    <mergeCell ref="M37:Z37"/>
  </mergeCells>
  <phoneticPr fontId="2"/>
  <conditionalFormatting sqref="C28:C44 F28:F44">
    <cfRule type="containsBlanks" dxfId="10" priority="2">
      <formula>LEN(TRIM(C28))=0</formula>
    </cfRule>
  </conditionalFormatting>
  <conditionalFormatting sqref="F45:F46">
    <cfRule type="containsText" dxfId="9" priority="1" operator="containsText" text="金額オーバー">
      <formula>NOT(ISERROR(SEARCH("金額オーバー",F45)))</formula>
    </cfRule>
  </conditionalFormatting>
  <dataValidations count="1">
    <dataValidation type="list" allowBlank="1" showInputMessage="1" showErrorMessage="1" sqref="L37:L43 Z46" xr:uid="{00000000-0002-0000-0100-000000000000}">
      <formula1>"✓"</formula1>
    </dataValidation>
  </dataValidations>
  <hyperlinks>
    <hyperlink ref="H8:J8" location="テーマ食材【大豆・大豆製品】!A1" display="大豆・大豆製品の種類" xr:uid="{698A56E4-0A29-4429-A43D-988BE46E7FD8}"/>
  </hyperlinks>
  <pageMargins left="0" right="0" top="0" bottom="0" header="0" footer="0"/>
  <pageSetup paperSize="8" scale="7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8"/>
  <sheetViews>
    <sheetView zoomScale="60" zoomScaleNormal="60" workbookViewId="0">
      <selection activeCell="B58" sqref="B58"/>
    </sheetView>
  </sheetViews>
  <sheetFormatPr defaultColWidth="8.58203125" defaultRowHeight="18"/>
  <cols>
    <col min="1" max="1" width="41.83203125" customWidth="1"/>
    <col min="2" max="2" width="9.33203125" customWidth="1"/>
    <col min="3" max="3" width="42" customWidth="1"/>
  </cols>
  <sheetData>
    <row r="1" spans="1:4" ht="26.5">
      <c r="A1" s="69" t="s">
        <v>490</v>
      </c>
    </row>
    <row r="2" spans="1:4" ht="22.5" customHeight="1">
      <c r="A2" s="102"/>
      <c r="B2" s="102"/>
      <c r="C2" s="102"/>
    </row>
    <row r="3" spans="1:4" ht="80.25" customHeight="1">
      <c r="A3" s="334" t="s">
        <v>491</v>
      </c>
      <c r="B3" s="334"/>
      <c r="C3" s="334"/>
      <c r="D3" s="122"/>
    </row>
    <row r="5" spans="1:4" s="68" customFormat="1" ht="36" customHeight="1" thickBot="1">
      <c r="A5" s="123" t="s">
        <v>361</v>
      </c>
      <c r="C5" s="123" t="s">
        <v>429</v>
      </c>
    </row>
    <row r="6" spans="1:4" ht="20.5" thickTop="1">
      <c r="A6" s="125" t="s">
        <v>362</v>
      </c>
      <c r="C6" s="93" t="s">
        <v>394</v>
      </c>
    </row>
    <row r="7" spans="1:4" ht="20">
      <c r="A7" s="93" t="s">
        <v>363</v>
      </c>
      <c r="C7" s="93" t="s">
        <v>395</v>
      </c>
    </row>
    <row r="8" spans="1:4" ht="20">
      <c r="A8" s="93" t="s">
        <v>364</v>
      </c>
      <c r="C8" s="93" t="s">
        <v>396</v>
      </c>
    </row>
    <row r="9" spans="1:4" ht="20">
      <c r="A9" s="93" t="s">
        <v>365</v>
      </c>
      <c r="C9" s="93" t="s">
        <v>397</v>
      </c>
    </row>
    <row r="10" spans="1:4" ht="20">
      <c r="A10" s="93" t="s">
        <v>366</v>
      </c>
      <c r="C10" s="93" t="s">
        <v>398</v>
      </c>
    </row>
    <row r="11" spans="1:4" ht="20">
      <c r="A11" s="93" t="s">
        <v>367</v>
      </c>
      <c r="C11" s="93" t="s">
        <v>399</v>
      </c>
    </row>
    <row r="12" spans="1:4" ht="20">
      <c r="A12" s="93" t="s">
        <v>430</v>
      </c>
      <c r="C12" s="93" t="s">
        <v>400</v>
      </c>
    </row>
    <row r="13" spans="1:4" ht="20">
      <c r="A13" s="93" t="s">
        <v>368</v>
      </c>
      <c r="C13" s="93" t="s">
        <v>401</v>
      </c>
    </row>
    <row r="14" spans="1:4" ht="20">
      <c r="A14" s="93" t="s">
        <v>369</v>
      </c>
      <c r="C14" s="93" t="s">
        <v>402</v>
      </c>
    </row>
    <row r="15" spans="1:4" ht="20">
      <c r="A15" s="93" t="s">
        <v>370</v>
      </c>
      <c r="C15" s="93" t="s">
        <v>403</v>
      </c>
    </row>
    <row r="16" spans="1:4" ht="20">
      <c r="A16" s="93" t="s">
        <v>371</v>
      </c>
      <c r="C16" s="93" t="s">
        <v>404</v>
      </c>
    </row>
    <row r="17" spans="1:3" ht="20">
      <c r="A17" s="93" t="s">
        <v>372</v>
      </c>
      <c r="C17" s="93" t="s">
        <v>405</v>
      </c>
    </row>
    <row r="18" spans="1:3" ht="20">
      <c r="A18" s="93" t="s">
        <v>373</v>
      </c>
      <c r="C18" s="93" t="s">
        <v>423</v>
      </c>
    </row>
    <row r="19" spans="1:3" ht="20">
      <c r="A19" s="93" t="s">
        <v>374</v>
      </c>
      <c r="C19" s="93" t="s">
        <v>424</v>
      </c>
    </row>
    <row r="20" spans="1:3" ht="20">
      <c r="A20" s="93" t="s">
        <v>375</v>
      </c>
      <c r="C20" s="124" t="s">
        <v>415</v>
      </c>
    </row>
    <row r="21" spans="1:3" ht="20">
      <c r="A21" s="93" t="s">
        <v>376</v>
      </c>
      <c r="C21" s="93" t="s">
        <v>416</v>
      </c>
    </row>
    <row r="22" spans="1:3" ht="20">
      <c r="A22" s="93" t="s">
        <v>377</v>
      </c>
      <c r="C22" s="93" t="s">
        <v>417</v>
      </c>
    </row>
    <row r="23" spans="1:3" ht="20">
      <c r="A23" s="93" t="s">
        <v>378</v>
      </c>
      <c r="C23" s="93" t="s">
        <v>418</v>
      </c>
    </row>
    <row r="24" spans="1:3" ht="20">
      <c r="A24" s="93" t="s">
        <v>379</v>
      </c>
      <c r="C24" s="93" t="s">
        <v>419</v>
      </c>
    </row>
    <row r="25" spans="1:3" ht="20">
      <c r="A25" s="93" t="s">
        <v>380</v>
      </c>
      <c r="C25" s="93" t="s">
        <v>420</v>
      </c>
    </row>
    <row r="26" spans="1:3" ht="20">
      <c r="A26" s="93" t="s">
        <v>381</v>
      </c>
      <c r="C26" s="93" t="s">
        <v>421</v>
      </c>
    </row>
    <row r="27" spans="1:3" ht="20">
      <c r="A27" s="93" t="s">
        <v>382</v>
      </c>
    </row>
    <row r="28" spans="1:3" ht="20">
      <c r="A28" s="93" t="s">
        <v>383</v>
      </c>
    </row>
    <row r="29" spans="1:3" ht="20">
      <c r="A29" s="93" t="s">
        <v>384</v>
      </c>
      <c r="C29" s="332" t="s">
        <v>483</v>
      </c>
    </row>
    <row r="30" spans="1:3" ht="19.5" customHeight="1" thickBot="1">
      <c r="A30" s="93" t="s">
        <v>385</v>
      </c>
      <c r="C30" s="333"/>
    </row>
    <row r="31" spans="1:3" ht="20.5" thickTop="1">
      <c r="A31" s="93" t="s">
        <v>386</v>
      </c>
      <c r="C31" s="120" t="s">
        <v>484</v>
      </c>
    </row>
    <row r="32" spans="1:3" ht="20">
      <c r="A32" s="93" t="s">
        <v>387</v>
      </c>
      <c r="C32" s="121" t="s">
        <v>485</v>
      </c>
    </row>
    <row r="33" spans="1:3" ht="20">
      <c r="A33" s="93" t="s">
        <v>388</v>
      </c>
      <c r="C33" s="121" t="s">
        <v>486</v>
      </c>
    </row>
    <row r="34" spans="1:3" ht="36">
      <c r="A34" s="93" t="s">
        <v>389</v>
      </c>
      <c r="C34" s="40" t="s">
        <v>487</v>
      </c>
    </row>
    <row r="35" spans="1:3" ht="20">
      <c r="A35" s="93" t="s">
        <v>390</v>
      </c>
    </row>
    <row r="36" spans="1:3" ht="20">
      <c r="A36" s="93" t="s">
        <v>391</v>
      </c>
    </row>
    <row r="37" spans="1:3" ht="20">
      <c r="A37" s="93" t="s">
        <v>392</v>
      </c>
    </row>
    <row r="38" spans="1:3" ht="20">
      <c r="A38" s="93" t="s">
        <v>393</v>
      </c>
    </row>
    <row r="39" spans="1:3" ht="20">
      <c r="A39" s="93" t="s">
        <v>406</v>
      </c>
    </row>
    <row r="40" spans="1:3" ht="20">
      <c r="A40" s="93" t="s">
        <v>407</v>
      </c>
    </row>
    <row r="41" spans="1:3" ht="20">
      <c r="A41" s="93" t="s">
        <v>408</v>
      </c>
    </row>
    <row r="42" spans="1:3" ht="20">
      <c r="A42" s="93" t="s">
        <v>409</v>
      </c>
    </row>
    <row r="43" spans="1:3" ht="20">
      <c r="A43" s="93" t="s">
        <v>410</v>
      </c>
    </row>
    <row r="44" spans="1:3" ht="19.5" customHeight="1">
      <c r="A44" s="93" t="s">
        <v>411</v>
      </c>
    </row>
    <row r="45" spans="1:3" ht="20">
      <c r="A45" s="93" t="s">
        <v>412</v>
      </c>
    </row>
    <row r="46" spans="1:3" ht="20">
      <c r="A46" s="93" t="s">
        <v>413</v>
      </c>
    </row>
    <row r="47" spans="1:3" ht="20">
      <c r="A47" s="93" t="s">
        <v>414</v>
      </c>
    </row>
    <row r="48" spans="1:3" ht="18.75" customHeight="1">
      <c r="A48" s="93" t="s">
        <v>422</v>
      </c>
    </row>
  </sheetData>
  <sheetProtection sheet="1" objects="1" scenarios="1" selectLockedCells="1" selectUnlockedCells="1"/>
  <mergeCells count="2">
    <mergeCell ref="C29:C30"/>
    <mergeCell ref="A3:C3"/>
  </mergeCells>
  <phoneticPr fontId="2"/>
  <pageMargins left="0.59055118110236227" right="0" top="0" bottom="0" header="0" footer="0"/>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BAFA3-CF67-48D6-A798-C53B1650B669}">
  <dimension ref="A1:N270"/>
  <sheetViews>
    <sheetView zoomScale="70" zoomScaleNormal="70" zoomScaleSheetLayoutView="70" workbookViewId="0">
      <selection activeCell="A19" sqref="A19"/>
    </sheetView>
  </sheetViews>
  <sheetFormatPr defaultColWidth="8.08203125" defaultRowHeight="21" customHeight="1"/>
  <cols>
    <col min="1" max="1" width="12.83203125" style="158" customWidth="1"/>
    <col min="2" max="2" width="16.58203125" style="49" customWidth="1"/>
    <col min="3" max="3" width="34.83203125" style="155" customWidth="1"/>
    <col min="4" max="4" width="6.83203125" style="49" customWidth="1"/>
    <col min="5" max="5" width="8.08203125" style="156"/>
    <col min="6" max="6" width="8.58203125" style="157" customWidth="1"/>
    <col min="7" max="7" width="9.33203125" style="49" customWidth="1"/>
    <col min="8" max="8" width="17.08203125" style="49" customWidth="1"/>
    <col min="9" max="9" width="15.5" style="49" customWidth="1"/>
    <col min="10" max="10" width="13.58203125" style="49" customWidth="1"/>
    <col min="11" max="11" width="6.83203125" style="49" customWidth="1"/>
    <col min="12" max="12" width="8.58203125" style="49" customWidth="1"/>
    <col min="13" max="13" width="17.08203125" style="49" customWidth="1"/>
    <col min="14" max="16384" width="8.08203125" style="49"/>
  </cols>
  <sheetData>
    <row r="1" spans="1:14" ht="21" customHeight="1">
      <c r="A1" s="131" t="s">
        <v>4</v>
      </c>
      <c r="B1" s="142" t="s">
        <v>5</v>
      </c>
      <c r="C1" s="142" t="s">
        <v>6</v>
      </c>
      <c r="D1" s="142" t="s">
        <v>7</v>
      </c>
      <c r="E1" s="143" t="s">
        <v>136</v>
      </c>
      <c r="F1" s="137" t="s">
        <v>8</v>
      </c>
      <c r="G1" s="142" t="s">
        <v>137</v>
      </c>
      <c r="H1" s="142" t="s">
        <v>9</v>
      </c>
      <c r="I1" s="144" t="s">
        <v>519</v>
      </c>
    </row>
    <row r="2" spans="1:14" ht="21" customHeight="1">
      <c r="A2" s="132">
        <v>1</v>
      </c>
      <c r="B2" s="145" t="s">
        <v>10</v>
      </c>
      <c r="C2" s="146" t="s">
        <v>590</v>
      </c>
      <c r="D2" s="145" t="s">
        <v>11</v>
      </c>
      <c r="E2" s="147">
        <v>500</v>
      </c>
      <c r="F2" s="147">
        <v>228.9</v>
      </c>
      <c r="G2" s="148">
        <f t="shared" ref="G2:G69" si="0">F2/E2</f>
        <v>0.45779999999999998</v>
      </c>
      <c r="H2" s="149" t="s">
        <v>10</v>
      </c>
      <c r="I2" s="150">
        <f>_xlfn.XLOOKUP(C:C,[3]Sheet1!$C:$C,[3]Sheet1!$A:$A)</f>
        <v>50463</v>
      </c>
      <c r="J2" s="109"/>
      <c r="K2" s="109"/>
      <c r="L2" s="109"/>
      <c r="M2" s="109"/>
      <c r="N2" s="109"/>
    </row>
    <row r="3" spans="1:14" ht="21" customHeight="1">
      <c r="A3" s="132">
        <v>2</v>
      </c>
      <c r="B3" s="145" t="s">
        <v>12</v>
      </c>
      <c r="C3" s="145" t="s">
        <v>181</v>
      </c>
      <c r="D3" s="145" t="s">
        <v>13</v>
      </c>
      <c r="E3" s="147">
        <v>160</v>
      </c>
      <c r="F3" s="147">
        <v>271.10000000000002</v>
      </c>
      <c r="G3" s="148">
        <f t="shared" si="0"/>
        <v>1.6943750000000002</v>
      </c>
      <c r="H3" s="151"/>
      <c r="I3" s="150">
        <f>_xlfn.XLOOKUP(C:C,[3]Sheet1!$C:$C,[3]Sheet1!$A:$A)</f>
        <v>50641</v>
      </c>
      <c r="J3" s="109"/>
      <c r="K3" s="109"/>
      <c r="L3" s="109"/>
      <c r="M3" s="109"/>
      <c r="N3" s="109"/>
    </row>
    <row r="4" spans="1:14" ht="21" customHeight="1">
      <c r="A4" s="132">
        <v>3</v>
      </c>
      <c r="B4" s="145" t="s">
        <v>12</v>
      </c>
      <c r="C4" s="145" t="s">
        <v>182</v>
      </c>
      <c r="D4" s="145" t="s">
        <v>14</v>
      </c>
      <c r="E4" s="147">
        <v>1000</v>
      </c>
      <c r="F4" s="147">
        <v>3614.5</v>
      </c>
      <c r="G4" s="148">
        <f t="shared" si="0"/>
        <v>3.6145</v>
      </c>
      <c r="H4" s="151"/>
      <c r="I4" s="150">
        <f>_xlfn.XLOOKUP(C:C,[3]Sheet1!$C:$C,[3]Sheet1!$A:$A)</f>
        <v>6247</v>
      </c>
      <c r="J4" s="109"/>
      <c r="K4" s="109"/>
      <c r="L4" s="109"/>
      <c r="M4" s="109"/>
      <c r="N4" s="109"/>
    </row>
    <row r="5" spans="1:14" ht="21" customHeight="1">
      <c r="A5" s="132">
        <v>4</v>
      </c>
      <c r="B5" s="145" t="s">
        <v>12</v>
      </c>
      <c r="C5" s="145" t="s">
        <v>520</v>
      </c>
      <c r="D5" s="145" t="s">
        <v>15</v>
      </c>
      <c r="E5" s="147">
        <v>50</v>
      </c>
      <c r="F5" s="147">
        <v>143.1</v>
      </c>
      <c r="G5" s="148">
        <f t="shared" si="0"/>
        <v>2.8620000000000001</v>
      </c>
      <c r="H5" s="151"/>
      <c r="I5" s="150">
        <f>_xlfn.XLOOKUP(C:C,[3]Sheet1!$C:$C,[3]Sheet1!$A:$A)</f>
        <v>6278</v>
      </c>
      <c r="J5" s="109"/>
      <c r="K5" s="109"/>
      <c r="L5" s="109"/>
      <c r="M5" s="109"/>
      <c r="N5" s="109"/>
    </row>
    <row r="6" spans="1:14" ht="21" customHeight="1">
      <c r="A6" s="132">
        <v>5</v>
      </c>
      <c r="B6" s="145" t="s">
        <v>12</v>
      </c>
      <c r="C6" s="145" t="s">
        <v>183</v>
      </c>
      <c r="D6" s="145" t="s">
        <v>11</v>
      </c>
      <c r="E6" s="147">
        <v>100</v>
      </c>
      <c r="F6" s="147">
        <v>135.5</v>
      </c>
      <c r="G6" s="148">
        <f t="shared" si="0"/>
        <v>1.355</v>
      </c>
      <c r="H6" s="151"/>
      <c r="I6" s="150">
        <f>_xlfn.XLOOKUP(C:C,[3]Sheet1!$C:$C,[3]Sheet1!$A:$A)</f>
        <v>51014</v>
      </c>
    </row>
    <row r="7" spans="1:14" ht="21" customHeight="1">
      <c r="A7" s="132">
        <v>6</v>
      </c>
      <c r="B7" s="145" t="s">
        <v>12</v>
      </c>
      <c r="C7" s="145" t="s">
        <v>521</v>
      </c>
      <c r="D7" s="145" t="s">
        <v>15</v>
      </c>
      <c r="E7" s="147">
        <v>7</v>
      </c>
      <c r="F7" s="147">
        <v>82.8</v>
      </c>
      <c r="G7" s="148">
        <f t="shared" si="0"/>
        <v>11.828571428571427</v>
      </c>
      <c r="H7" s="151"/>
      <c r="I7" s="150">
        <f>_xlfn.XLOOKUP(C:C,[3]Sheet1!$C:$C,[3]Sheet1!$A:$A)</f>
        <v>6095</v>
      </c>
    </row>
    <row r="8" spans="1:14" ht="21" customHeight="1">
      <c r="A8" s="132">
        <v>7</v>
      </c>
      <c r="B8" s="145" t="s">
        <v>12</v>
      </c>
      <c r="C8" s="145" t="s">
        <v>522</v>
      </c>
      <c r="D8" s="145" t="s">
        <v>11</v>
      </c>
      <c r="E8" s="147">
        <v>50</v>
      </c>
      <c r="F8" s="147">
        <v>57.2</v>
      </c>
      <c r="G8" s="148">
        <f t="shared" si="0"/>
        <v>1.1440000000000001</v>
      </c>
      <c r="H8" s="151"/>
      <c r="I8" s="150">
        <f>_xlfn.XLOOKUP(C:C,[3]Sheet1!$C:$C,[3]Sheet1!$A:$A)</f>
        <v>6128</v>
      </c>
    </row>
    <row r="9" spans="1:14" ht="21" customHeight="1">
      <c r="A9" s="132">
        <v>8</v>
      </c>
      <c r="B9" s="145" t="s">
        <v>12</v>
      </c>
      <c r="C9" s="145" t="s">
        <v>523</v>
      </c>
      <c r="D9" s="145" t="s">
        <v>14</v>
      </c>
      <c r="E9" s="147">
        <v>1000</v>
      </c>
      <c r="F9" s="147">
        <v>353.9</v>
      </c>
      <c r="G9" s="148">
        <f t="shared" si="0"/>
        <v>0.35389999999999999</v>
      </c>
      <c r="H9" s="151"/>
      <c r="I9" s="150">
        <f>_xlfn.XLOOKUP(C:C,[3]Sheet1!$C:$C,[3]Sheet1!$A:$A)</f>
        <v>6036</v>
      </c>
      <c r="J9" s="110"/>
      <c r="K9" s="110"/>
      <c r="L9" s="110"/>
      <c r="M9" s="110"/>
    </row>
    <row r="10" spans="1:14" ht="21" customHeight="1">
      <c r="A10" s="132">
        <v>9</v>
      </c>
      <c r="B10" s="145" t="s">
        <v>12</v>
      </c>
      <c r="C10" s="145" t="s">
        <v>524</v>
      </c>
      <c r="D10" s="145" t="s">
        <v>14</v>
      </c>
      <c r="E10" s="147">
        <v>1000</v>
      </c>
      <c r="F10" s="147">
        <v>451.8</v>
      </c>
      <c r="G10" s="148">
        <f t="shared" si="0"/>
        <v>0.45180000000000003</v>
      </c>
      <c r="H10" s="151"/>
      <c r="I10" s="150">
        <f>_xlfn.XLOOKUP(C:C,[3]Sheet1!$C:$C,[3]Sheet1!$A:$A)</f>
        <v>6048</v>
      </c>
      <c r="J10" s="109"/>
      <c r="K10" s="109"/>
      <c r="L10" s="109"/>
      <c r="M10" s="109"/>
      <c r="N10" s="109"/>
    </row>
    <row r="11" spans="1:14" ht="21" customHeight="1">
      <c r="A11" s="132">
        <v>10</v>
      </c>
      <c r="B11" s="145" t="s">
        <v>12</v>
      </c>
      <c r="C11" s="145" t="s">
        <v>184</v>
      </c>
      <c r="D11" s="145" t="s">
        <v>14</v>
      </c>
      <c r="E11" s="147">
        <v>1000</v>
      </c>
      <c r="F11" s="147">
        <v>2003</v>
      </c>
      <c r="G11" s="148">
        <f t="shared" si="0"/>
        <v>2.0030000000000001</v>
      </c>
      <c r="H11" s="151"/>
      <c r="I11" s="150">
        <f>_xlfn.XLOOKUP(C:C,[3]Sheet1!$C:$C,[3]Sheet1!$A:$A)</f>
        <v>6054</v>
      </c>
      <c r="J11" s="109"/>
      <c r="K11" s="109"/>
      <c r="L11" s="109"/>
      <c r="M11" s="109"/>
      <c r="N11" s="109"/>
    </row>
    <row r="12" spans="1:14" ht="21" customHeight="1">
      <c r="A12" s="132">
        <v>11</v>
      </c>
      <c r="B12" s="145" t="s">
        <v>12</v>
      </c>
      <c r="C12" s="145" t="s">
        <v>185</v>
      </c>
      <c r="D12" s="145" t="s">
        <v>13</v>
      </c>
      <c r="E12" s="147">
        <v>160</v>
      </c>
      <c r="F12" s="147">
        <v>271.10000000000002</v>
      </c>
      <c r="G12" s="148">
        <f t="shared" si="0"/>
        <v>1.6943750000000002</v>
      </c>
      <c r="H12" s="151"/>
      <c r="I12" s="150">
        <f>_xlfn.XLOOKUP(C:C,[3]Sheet1!$C:$C,[3]Sheet1!$A:$A)</f>
        <v>50642</v>
      </c>
      <c r="J12" s="109"/>
      <c r="K12" s="109"/>
      <c r="L12" s="109"/>
      <c r="M12" s="109"/>
      <c r="N12" s="109"/>
    </row>
    <row r="13" spans="1:14" ht="21" customHeight="1">
      <c r="A13" s="132">
        <v>12</v>
      </c>
      <c r="B13" s="145" t="s">
        <v>12</v>
      </c>
      <c r="C13" s="145" t="s">
        <v>525</v>
      </c>
      <c r="D13" s="145" t="s">
        <v>14</v>
      </c>
      <c r="E13" s="147">
        <v>1000</v>
      </c>
      <c r="F13" s="147">
        <v>155.1</v>
      </c>
      <c r="G13" s="148">
        <f t="shared" si="0"/>
        <v>0.15509999999999999</v>
      </c>
      <c r="H13" s="151"/>
      <c r="I13" s="150">
        <f>_xlfn.XLOOKUP(C:C,[3]Sheet1!$C:$C,[3]Sheet1!$A:$A)</f>
        <v>6061</v>
      </c>
      <c r="J13" s="109"/>
      <c r="K13" s="109"/>
      <c r="L13" s="109"/>
      <c r="M13" s="109"/>
      <c r="N13" s="109"/>
    </row>
    <row r="14" spans="1:14" ht="21" customHeight="1">
      <c r="A14" s="132">
        <v>13</v>
      </c>
      <c r="B14" s="145" t="s">
        <v>12</v>
      </c>
      <c r="C14" s="145" t="s">
        <v>526</v>
      </c>
      <c r="D14" s="145" t="s">
        <v>14</v>
      </c>
      <c r="E14" s="147">
        <v>1000</v>
      </c>
      <c r="F14" s="147">
        <v>632.5</v>
      </c>
      <c r="G14" s="148">
        <f t="shared" si="0"/>
        <v>0.63249999999999995</v>
      </c>
      <c r="H14" s="151"/>
      <c r="I14" s="150">
        <f>_xlfn.XLOOKUP(C:C,[3]Sheet1!$C:$C,[3]Sheet1!$A:$A)</f>
        <v>6065</v>
      </c>
    </row>
    <row r="15" spans="1:14" ht="21" customHeight="1">
      <c r="A15" s="132">
        <v>14</v>
      </c>
      <c r="B15" s="145" t="s">
        <v>12</v>
      </c>
      <c r="C15" s="145" t="s">
        <v>527</v>
      </c>
      <c r="D15" s="145" t="s">
        <v>14</v>
      </c>
      <c r="E15" s="147">
        <v>1000</v>
      </c>
      <c r="F15" s="147">
        <v>722.9</v>
      </c>
      <c r="G15" s="148">
        <f t="shared" si="0"/>
        <v>0.72289999999999999</v>
      </c>
      <c r="H15" s="151"/>
      <c r="I15" s="150">
        <f>_xlfn.XLOOKUP(C:C,[3]Sheet1!$C:$C,[3]Sheet1!$A:$A)</f>
        <v>6084</v>
      </c>
    </row>
    <row r="16" spans="1:14" ht="21" customHeight="1">
      <c r="A16" s="132">
        <v>15</v>
      </c>
      <c r="B16" s="145" t="s">
        <v>12</v>
      </c>
      <c r="C16" s="145" t="s">
        <v>528</v>
      </c>
      <c r="D16" s="145" t="s">
        <v>15</v>
      </c>
      <c r="E16" s="147">
        <v>200</v>
      </c>
      <c r="F16" s="147">
        <v>158.1</v>
      </c>
      <c r="G16" s="148">
        <f t="shared" si="0"/>
        <v>0.79049999999999998</v>
      </c>
      <c r="H16" s="151"/>
      <c r="I16" s="150">
        <f>_xlfn.XLOOKUP(C:C,[3]Sheet1!$C:$C,[3]Sheet1!$A:$A)</f>
        <v>6086</v>
      </c>
    </row>
    <row r="17" spans="1:9" ht="21" customHeight="1">
      <c r="A17" s="132">
        <v>16</v>
      </c>
      <c r="B17" s="145" t="s">
        <v>12</v>
      </c>
      <c r="C17" s="145" t="s">
        <v>529</v>
      </c>
      <c r="D17" s="145" t="s">
        <v>14</v>
      </c>
      <c r="E17" s="147">
        <v>1000</v>
      </c>
      <c r="F17" s="147">
        <v>587.29999999999995</v>
      </c>
      <c r="G17" s="148">
        <f t="shared" si="0"/>
        <v>0.58729999999999993</v>
      </c>
      <c r="H17" s="151"/>
      <c r="I17" s="150">
        <f>_xlfn.XLOOKUP(C:C,[3]Sheet1!$C:$C,[3]Sheet1!$A:$A)</f>
        <v>2045</v>
      </c>
    </row>
    <row r="18" spans="1:9" ht="21" customHeight="1">
      <c r="A18" s="132">
        <v>17</v>
      </c>
      <c r="B18" s="145" t="s">
        <v>12</v>
      </c>
      <c r="C18" s="145" t="s">
        <v>530</v>
      </c>
      <c r="D18" s="145" t="s">
        <v>14</v>
      </c>
      <c r="E18" s="147">
        <v>1000</v>
      </c>
      <c r="F18" s="147">
        <v>1024.0999999999999</v>
      </c>
      <c r="G18" s="148">
        <f t="shared" si="0"/>
        <v>1.0241</v>
      </c>
      <c r="H18" s="151"/>
      <c r="I18" s="150">
        <f>_xlfn.XLOOKUP(C:C,[3]Sheet1!$C:$C,[3]Sheet1!$A:$A)</f>
        <v>2010</v>
      </c>
    </row>
    <row r="19" spans="1:9" ht="21" customHeight="1">
      <c r="A19" s="132">
        <v>18</v>
      </c>
      <c r="B19" s="145" t="s">
        <v>12</v>
      </c>
      <c r="C19" s="145" t="s">
        <v>531</v>
      </c>
      <c r="D19" s="145" t="s">
        <v>14</v>
      </c>
      <c r="E19" s="147">
        <v>1000</v>
      </c>
      <c r="F19" s="147">
        <v>3313.3</v>
      </c>
      <c r="G19" s="148">
        <f t="shared" si="0"/>
        <v>3.3133000000000004</v>
      </c>
      <c r="H19" s="151"/>
      <c r="I19" s="150">
        <f>_xlfn.XLOOKUP(C:C,[3]Sheet1!$C:$C,[3]Sheet1!$A:$A)</f>
        <v>6010</v>
      </c>
    </row>
    <row r="20" spans="1:9" ht="21" customHeight="1">
      <c r="A20" s="132">
        <v>19</v>
      </c>
      <c r="B20" s="145" t="s">
        <v>12</v>
      </c>
      <c r="C20" s="145" t="s">
        <v>532</v>
      </c>
      <c r="D20" s="145" t="s">
        <v>14</v>
      </c>
      <c r="E20" s="147">
        <v>1000</v>
      </c>
      <c r="F20" s="147">
        <v>5120.5</v>
      </c>
      <c r="G20" s="148">
        <f t="shared" si="0"/>
        <v>5.1204999999999998</v>
      </c>
      <c r="H20" s="151"/>
      <c r="I20" s="150">
        <f>_xlfn.XLOOKUP(C:C,[3]Sheet1!$C:$C,[3]Sheet1!$A:$A)</f>
        <v>6020</v>
      </c>
    </row>
    <row r="21" spans="1:9" ht="21" customHeight="1">
      <c r="A21" s="132">
        <v>20</v>
      </c>
      <c r="B21" s="145" t="s">
        <v>12</v>
      </c>
      <c r="C21" s="145" t="s">
        <v>533</v>
      </c>
      <c r="D21" s="145" t="s">
        <v>11</v>
      </c>
      <c r="E21" s="147">
        <v>100</v>
      </c>
      <c r="F21" s="147">
        <v>108.4</v>
      </c>
      <c r="G21" s="148">
        <f t="shared" si="0"/>
        <v>1.0840000000000001</v>
      </c>
      <c r="H21" s="151"/>
      <c r="I21" s="150">
        <f>_xlfn.XLOOKUP(C:C,[3]Sheet1!$C:$C,[3]Sheet1!$A:$A)</f>
        <v>51012</v>
      </c>
    </row>
    <row r="22" spans="1:9" ht="21" customHeight="1">
      <c r="A22" s="132">
        <v>21</v>
      </c>
      <c r="B22" s="145" t="s">
        <v>474</v>
      </c>
      <c r="C22" s="145" t="s">
        <v>475</v>
      </c>
      <c r="D22" s="145" t="s">
        <v>31</v>
      </c>
      <c r="E22" s="147">
        <v>100</v>
      </c>
      <c r="F22" s="147">
        <v>113</v>
      </c>
      <c r="G22" s="148">
        <f t="shared" si="0"/>
        <v>1.1299999999999999</v>
      </c>
      <c r="H22" s="151"/>
      <c r="I22" s="150">
        <f>_xlfn.XLOOKUP(C:C,[3]Sheet1!$C:$C,[3]Sheet1!$A:$A)</f>
        <v>51011</v>
      </c>
    </row>
    <row r="23" spans="1:9" ht="21" customHeight="1">
      <c r="A23" s="132">
        <v>22</v>
      </c>
      <c r="B23" s="145" t="s">
        <v>12</v>
      </c>
      <c r="C23" s="145" t="s">
        <v>534</v>
      </c>
      <c r="D23" s="145" t="s">
        <v>14</v>
      </c>
      <c r="E23" s="147">
        <v>1000</v>
      </c>
      <c r="F23" s="147">
        <v>275</v>
      </c>
      <c r="G23" s="148">
        <f t="shared" si="0"/>
        <v>0.27500000000000002</v>
      </c>
      <c r="H23" s="151"/>
      <c r="I23" s="150">
        <v>51518</v>
      </c>
    </row>
    <row r="24" spans="1:9" ht="21" customHeight="1">
      <c r="A24" s="132">
        <v>23</v>
      </c>
      <c r="B24" s="145" t="s">
        <v>12</v>
      </c>
      <c r="C24" s="145" t="s">
        <v>186</v>
      </c>
      <c r="D24" s="145" t="s">
        <v>11</v>
      </c>
      <c r="E24" s="147">
        <v>100</v>
      </c>
      <c r="F24" s="147">
        <v>138.6</v>
      </c>
      <c r="G24" s="148">
        <f t="shared" si="0"/>
        <v>1.3859999999999999</v>
      </c>
      <c r="H24" s="151"/>
      <c r="I24" s="150">
        <f>_xlfn.XLOOKUP(C:C,[3]Sheet1!$C:$C,[3]Sheet1!$A:$A)</f>
        <v>6103</v>
      </c>
    </row>
    <row r="25" spans="1:9" ht="21" customHeight="1">
      <c r="A25" s="132">
        <v>24</v>
      </c>
      <c r="B25" s="145" t="s">
        <v>12</v>
      </c>
      <c r="C25" s="145" t="s">
        <v>535</v>
      </c>
      <c r="D25" s="145" t="s">
        <v>14</v>
      </c>
      <c r="E25" s="147">
        <v>1000</v>
      </c>
      <c r="F25" s="147">
        <v>903.6</v>
      </c>
      <c r="G25" s="148">
        <f t="shared" si="0"/>
        <v>0.90360000000000007</v>
      </c>
      <c r="H25" s="151"/>
      <c r="I25" s="150">
        <f>_xlfn.XLOOKUP(C:C,[3]Sheet1!$C:$C,[3]Sheet1!$A:$A)</f>
        <v>6119</v>
      </c>
    </row>
    <row r="26" spans="1:9" ht="21" customHeight="1">
      <c r="A26" s="132">
        <v>25</v>
      </c>
      <c r="B26" s="145" t="s">
        <v>12</v>
      </c>
      <c r="C26" s="145" t="s">
        <v>536</v>
      </c>
      <c r="D26" s="145" t="s">
        <v>14</v>
      </c>
      <c r="E26" s="147">
        <v>1000</v>
      </c>
      <c r="F26" s="147">
        <v>241</v>
      </c>
      <c r="G26" s="148">
        <f t="shared" si="0"/>
        <v>0.24099999999999999</v>
      </c>
      <c r="H26" s="151"/>
      <c r="I26" s="150">
        <f>_xlfn.XLOOKUP(C:C,[3]Sheet1!$C:$C,[3]Sheet1!$A:$A)</f>
        <v>6132</v>
      </c>
    </row>
    <row r="27" spans="1:9" ht="21" customHeight="1">
      <c r="A27" s="132">
        <v>26</v>
      </c>
      <c r="B27" s="145" t="s">
        <v>12</v>
      </c>
      <c r="C27" s="145" t="s">
        <v>187</v>
      </c>
      <c r="D27" s="145" t="s">
        <v>14</v>
      </c>
      <c r="E27" s="147">
        <v>1000</v>
      </c>
      <c r="F27" s="147">
        <v>263.60000000000002</v>
      </c>
      <c r="G27" s="148">
        <f t="shared" si="0"/>
        <v>0.2636</v>
      </c>
      <c r="H27" s="151"/>
      <c r="I27" s="150">
        <f>_xlfn.XLOOKUP(C:C,[3]Sheet1!$C:$C,[3]Sheet1!$A:$A)</f>
        <v>6153</v>
      </c>
    </row>
    <row r="28" spans="1:9" ht="21" customHeight="1">
      <c r="A28" s="132">
        <v>27</v>
      </c>
      <c r="B28" s="145" t="s">
        <v>12</v>
      </c>
      <c r="C28" s="145" t="s">
        <v>537</v>
      </c>
      <c r="D28" s="145" t="s">
        <v>15</v>
      </c>
      <c r="E28" s="147">
        <v>200</v>
      </c>
      <c r="F28" s="147">
        <v>180.1</v>
      </c>
      <c r="G28" s="148">
        <f t="shared" si="0"/>
        <v>0.90049999999999997</v>
      </c>
      <c r="H28" s="151"/>
      <c r="I28" s="150">
        <f>_xlfn.XLOOKUP(C:C,[3]Sheet1!$C:$C,[3]Sheet1!$A:$A)</f>
        <v>6160</v>
      </c>
    </row>
    <row r="29" spans="1:9" ht="21" customHeight="1">
      <c r="A29" s="132">
        <v>28</v>
      </c>
      <c r="B29" s="159" t="s">
        <v>12</v>
      </c>
      <c r="C29" s="159" t="s">
        <v>538</v>
      </c>
      <c r="D29" s="159" t="s">
        <v>594</v>
      </c>
      <c r="E29" s="160">
        <v>1000</v>
      </c>
      <c r="F29" s="160">
        <v>828.3</v>
      </c>
      <c r="G29" s="161">
        <f t="shared" si="0"/>
        <v>0.82829999999999993</v>
      </c>
      <c r="H29" s="151"/>
      <c r="I29" s="150">
        <f>_xlfn.XLOOKUP(C:C,[3]Sheet1!$C:$C,[3]Sheet1!$A:$A)</f>
        <v>6182</v>
      </c>
    </row>
    <row r="30" spans="1:9" ht="21" customHeight="1">
      <c r="A30" s="132">
        <v>29</v>
      </c>
      <c r="B30" s="145" t="s">
        <v>12</v>
      </c>
      <c r="C30" s="145" t="s">
        <v>188</v>
      </c>
      <c r="D30" s="145" t="s">
        <v>14</v>
      </c>
      <c r="E30" s="147">
        <v>1000</v>
      </c>
      <c r="F30" s="147">
        <v>692.8</v>
      </c>
      <c r="G30" s="148">
        <f t="shared" si="0"/>
        <v>0.69279999999999997</v>
      </c>
      <c r="H30" s="151"/>
      <c r="I30" s="150">
        <f>_xlfn.XLOOKUP(C:C,[3]Sheet1!$C:$C,[3]Sheet1!$A:$A)</f>
        <v>6226</v>
      </c>
    </row>
    <row r="31" spans="1:9" ht="21" customHeight="1">
      <c r="A31" s="132">
        <v>30</v>
      </c>
      <c r="B31" s="145" t="s">
        <v>12</v>
      </c>
      <c r="C31" s="145" t="s">
        <v>539</v>
      </c>
      <c r="D31" s="145" t="s">
        <v>14</v>
      </c>
      <c r="E31" s="147">
        <v>1000</v>
      </c>
      <c r="F31" s="147">
        <v>135.5</v>
      </c>
      <c r="G31" s="148">
        <f t="shared" si="0"/>
        <v>0.13550000000000001</v>
      </c>
      <c r="H31" s="151"/>
      <c r="I31" s="150">
        <f>_xlfn.XLOOKUP(C:C,[3]Sheet1!$C:$C,[3]Sheet1!$A:$A)</f>
        <v>8020</v>
      </c>
    </row>
    <row r="32" spans="1:9" ht="21" customHeight="1">
      <c r="A32" s="132">
        <v>31</v>
      </c>
      <c r="B32" s="145" t="s">
        <v>12</v>
      </c>
      <c r="C32" s="145" t="s">
        <v>189</v>
      </c>
      <c r="D32" s="145" t="s">
        <v>15</v>
      </c>
      <c r="E32" s="147">
        <v>100</v>
      </c>
      <c r="F32" s="147">
        <v>188.3</v>
      </c>
      <c r="G32" s="148">
        <f t="shared" si="0"/>
        <v>1.883</v>
      </c>
      <c r="H32" s="151"/>
      <c r="I32" s="150">
        <f>_xlfn.XLOOKUP(C:C,[3]Sheet1!$C:$C,[3]Sheet1!$A:$A)</f>
        <v>6207</v>
      </c>
    </row>
    <row r="33" spans="1:9" ht="21" customHeight="1">
      <c r="A33" s="132">
        <v>32</v>
      </c>
      <c r="B33" s="145" t="s">
        <v>12</v>
      </c>
      <c r="C33" s="145" t="s">
        <v>540</v>
      </c>
      <c r="D33" s="145" t="s">
        <v>14</v>
      </c>
      <c r="E33" s="147">
        <v>1000</v>
      </c>
      <c r="F33" s="147">
        <v>286.10000000000002</v>
      </c>
      <c r="G33" s="148">
        <f t="shared" si="0"/>
        <v>0.28610000000000002</v>
      </c>
      <c r="H33" s="151"/>
      <c r="I33" s="150">
        <f>_xlfn.XLOOKUP(C:C,[3]Sheet1!$C:$C,[3]Sheet1!$A:$A)</f>
        <v>6212</v>
      </c>
    </row>
    <row r="34" spans="1:9" ht="21" customHeight="1">
      <c r="A34" s="132">
        <v>33</v>
      </c>
      <c r="B34" s="145" t="s">
        <v>12</v>
      </c>
      <c r="C34" s="145" t="s">
        <v>541</v>
      </c>
      <c r="D34" s="145" t="s">
        <v>16</v>
      </c>
      <c r="E34" s="147">
        <v>70</v>
      </c>
      <c r="F34" s="147">
        <v>180.7</v>
      </c>
      <c r="G34" s="148">
        <f t="shared" si="0"/>
        <v>2.5814285714285714</v>
      </c>
      <c r="H34" s="151"/>
      <c r="I34" s="150">
        <f>_xlfn.XLOOKUP(C:C,[3]Sheet1!$C:$C,[3]Sheet1!$A:$A)</f>
        <v>6223</v>
      </c>
    </row>
    <row r="35" spans="1:9" ht="21" customHeight="1">
      <c r="A35" s="132">
        <v>34</v>
      </c>
      <c r="B35" s="145" t="s">
        <v>12</v>
      </c>
      <c r="C35" s="145" t="s">
        <v>542</v>
      </c>
      <c r="D35" s="145" t="s">
        <v>14</v>
      </c>
      <c r="E35" s="147">
        <v>1000</v>
      </c>
      <c r="F35" s="147">
        <v>173.2</v>
      </c>
      <c r="G35" s="148">
        <f t="shared" si="0"/>
        <v>0.17319999999999999</v>
      </c>
      <c r="H35" s="151"/>
      <c r="I35" s="150">
        <f>_xlfn.XLOOKUP(C:C,[3]Sheet1!$C:$C,[3]Sheet1!$A:$A)</f>
        <v>6233</v>
      </c>
    </row>
    <row r="36" spans="1:9" ht="21" customHeight="1">
      <c r="A36" s="132">
        <v>35</v>
      </c>
      <c r="B36" s="145" t="s">
        <v>12</v>
      </c>
      <c r="C36" s="145" t="s">
        <v>543</v>
      </c>
      <c r="D36" s="145" t="s">
        <v>15</v>
      </c>
      <c r="E36" s="147">
        <v>200</v>
      </c>
      <c r="F36" s="147">
        <v>722.9</v>
      </c>
      <c r="G36" s="148">
        <f t="shared" si="0"/>
        <v>3.6145</v>
      </c>
      <c r="H36" s="151"/>
      <c r="I36" s="150">
        <f>_xlfn.XLOOKUP(C:C,[3]Sheet1!$C:$C,[3]Sheet1!$A:$A)</f>
        <v>6239</v>
      </c>
    </row>
    <row r="37" spans="1:9" ht="21" customHeight="1">
      <c r="A37" s="132">
        <v>36</v>
      </c>
      <c r="B37" s="145" t="s">
        <v>12</v>
      </c>
      <c r="C37" s="145" t="s">
        <v>544</v>
      </c>
      <c r="D37" s="145" t="s">
        <v>15</v>
      </c>
      <c r="E37" s="147">
        <v>100</v>
      </c>
      <c r="F37" s="147">
        <v>203.3</v>
      </c>
      <c r="G37" s="148">
        <f t="shared" si="0"/>
        <v>2.0329999999999999</v>
      </c>
      <c r="H37" s="149"/>
      <c r="I37" s="150">
        <f>_xlfn.XLOOKUP(C:C,[3]Sheet1!$C:$C,[3]Sheet1!$A:$A)</f>
        <v>50147</v>
      </c>
    </row>
    <row r="38" spans="1:9" ht="21" customHeight="1">
      <c r="A38" s="132">
        <v>37</v>
      </c>
      <c r="B38" s="159" t="s">
        <v>12</v>
      </c>
      <c r="C38" s="159" t="s">
        <v>545</v>
      </c>
      <c r="D38" s="159" t="s">
        <v>14</v>
      </c>
      <c r="E38" s="160">
        <v>1000</v>
      </c>
      <c r="F38" s="160">
        <v>873.5</v>
      </c>
      <c r="G38" s="161">
        <f t="shared" si="0"/>
        <v>0.87350000000000005</v>
      </c>
      <c r="H38" s="151"/>
      <c r="I38" s="150">
        <f>_xlfn.XLOOKUP(C:C,[3]Sheet1!$C:$C,[3]Sheet1!$A:$A)</f>
        <v>6245</v>
      </c>
    </row>
    <row r="39" spans="1:9" s="50" customFormat="1" ht="21" customHeight="1">
      <c r="A39" s="132">
        <v>38</v>
      </c>
      <c r="B39" s="145" t="s">
        <v>12</v>
      </c>
      <c r="C39" s="145" t="s">
        <v>546</v>
      </c>
      <c r="D39" s="145" t="s">
        <v>14</v>
      </c>
      <c r="E39" s="147">
        <v>1000</v>
      </c>
      <c r="F39" s="147">
        <v>918.7</v>
      </c>
      <c r="G39" s="148">
        <f t="shared" si="0"/>
        <v>0.91870000000000007</v>
      </c>
      <c r="H39" s="151"/>
      <c r="I39" s="150">
        <f>_xlfn.XLOOKUP(C:C,[3]Sheet1!$C:$C,[3]Sheet1!$A:$A)</f>
        <v>6263</v>
      </c>
    </row>
    <row r="40" spans="1:9" s="50" customFormat="1" ht="21" customHeight="1">
      <c r="A40" s="132">
        <v>39</v>
      </c>
      <c r="B40" s="145" t="s">
        <v>12</v>
      </c>
      <c r="C40" s="145" t="s">
        <v>547</v>
      </c>
      <c r="D40" s="145" t="s">
        <v>15</v>
      </c>
      <c r="E40" s="147">
        <v>200</v>
      </c>
      <c r="F40" s="147">
        <v>241</v>
      </c>
      <c r="G40" s="148">
        <f t="shared" si="0"/>
        <v>1.2050000000000001</v>
      </c>
      <c r="H40" s="151"/>
      <c r="I40" s="150">
        <f>_xlfn.XLOOKUP(C:C,[3]Sheet1!$C:$C,[3]Sheet1!$A:$A)</f>
        <v>6267</v>
      </c>
    </row>
    <row r="41" spans="1:9" s="50" customFormat="1" ht="21" customHeight="1">
      <c r="A41" s="132">
        <v>40</v>
      </c>
      <c r="B41" s="145" t="s">
        <v>12</v>
      </c>
      <c r="C41" s="145" t="s">
        <v>548</v>
      </c>
      <c r="D41" s="145" t="s">
        <v>11</v>
      </c>
      <c r="E41" s="147">
        <v>100</v>
      </c>
      <c r="F41" s="147">
        <v>173.2</v>
      </c>
      <c r="G41" s="148">
        <f t="shared" si="0"/>
        <v>1.732</v>
      </c>
      <c r="H41" s="151"/>
      <c r="I41" s="150">
        <f>_xlfn.XLOOKUP(C:C,[3]Sheet1!$C:$C,[3]Sheet1!$A:$A)</f>
        <v>51015</v>
      </c>
    </row>
    <row r="42" spans="1:9" s="50" customFormat="1" ht="21" customHeight="1">
      <c r="A42" s="132">
        <v>41</v>
      </c>
      <c r="B42" s="145" t="s">
        <v>12</v>
      </c>
      <c r="C42" s="145" t="s">
        <v>549</v>
      </c>
      <c r="D42" s="145" t="s">
        <v>15</v>
      </c>
      <c r="E42" s="147">
        <v>200</v>
      </c>
      <c r="F42" s="147">
        <v>225.9</v>
      </c>
      <c r="G42" s="148">
        <f t="shared" si="0"/>
        <v>1.1294999999999999</v>
      </c>
      <c r="H42" s="151"/>
      <c r="I42" s="150">
        <f>_xlfn.XLOOKUP(C:C,[3]Sheet1!$C:$C,[3]Sheet1!$A:$A)</f>
        <v>6072</v>
      </c>
    </row>
    <row r="43" spans="1:9" s="50" customFormat="1" ht="21" customHeight="1">
      <c r="A43" s="132">
        <v>42</v>
      </c>
      <c r="B43" s="145" t="s">
        <v>12</v>
      </c>
      <c r="C43" s="145" t="s">
        <v>550</v>
      </c>
      <c r="D43" s="145" t="s">
        <v>17</v>
      </c>
      <c r="E43" s="147">
        <v>250</v>
      </c>
      <c r="F43" s="147">
        <v>57.2</v>
      </c>
      <c r="G43" s="148">
        <f t="shared" si="0"/>
        <v>0.2288</v>
      </c>
      <c r="H43" s="151"/>
      <c r="I43" s="150">
        <f>_xlfn.XLOOKUP(C:C,[3]Sheet1!$C:$C,[3]Sheet1!$A:$A)</f>
        <v>6291</v>
      </c>
    </row>
    <row r="44" spans="1:9" s="50" customFormat="1" ht="21" customHeight="1">
      <c r="A44" s="132">
        <v>43</v>
      </c>
      <c r="B44" s="145" t="s">
        <v>12</v>
      </c>
      <c r="C44" s="145" t="s">
        <v>551</v>
      </c>
      <c r="D44" s="145" t="s">
        <v>14</v>
      </c>
      <c r="E44" s="147">
        <v>1000</v>
      </c>
      <c r="F44" s="147">
        <v>512</v>
      </c>
      <c r="G44" s="148">
        <f t="shared" si="0"/>
        <v>0.51200000000000001</v>
      </c>
      <c r="H44" s="151"/>
      <c r="I44" s="150">
        <f>_xlfn.XLOOKUP(C:C,[3]Sheet1!$C:$C,[3]Sheet1!$A:$A)</f>
        <v>6312</v>
      </c>
    </row>
    <row r="45" spans="1:9" ht="21" customHeight="1">
      <c r="A45" s="132">
        <v>44</v>
      </c>
      <c r="B45" s="145" t="s">
        <v>12</v>
      </c>
      <c r="C45" s="145" t="s">
        <v>552</v>
      </c>
      <c r="D45" s="145" t="s">
        <v>14</v>
      </c>
      <c r="E45" s="147">
        <v>1000</v>
      </c>
      <c r="F45" s="147">
        <v>1084.3</v>
      </c>
      <c r="G45" s="148">
        <f t="shared" si="0"/>
        <v>1.0843</v>
      </c>
      <c r="H45" s="151"/>
      <c r="I45" s="150">
        <f>_xlfn.XLOOKUP(C:C,[3]Sheet1!$C:$C,[3]Sheet1!$A:$A)</f>
        <v>6317</v>
      </c>
    </row>
    <row r="46" spans="1:9" ht="21" customHeight="1">
      <c r="A46" s="132">
        <v>45</v>
      </c>
      <c r="B46" s="145" t="s">
        <v>12</v>
      </c>
      <c r="C46" s="152" t="s">
        <v>190</v>
      </c>
      <c r="D46" s="151" t="s">
        <v>191</v>
      </c>
      <c r="E46" s="147">
        <v>3000</v>
      </c>
      <c r="F46" s="147">
        <v>2484.9</v>
      </c>
      <c r="G46" s="148">
        <f t="shared" si="0"/>
        <v>0.82830000000000004</v>
      </c>
      <c r="H46" s="151"/>
      <c r="I46" s="150">
        <f>_xlfn.XLOOKUP(C:C,[3]Sheet1!$C:$C,[3]Sheet1!$A:$A)</f>
        <v>6173</v>
      </c>
    </row>
    <row r="47" spans="1:9" ht="21" customHeight="1">
      <c r="A47" s="132">
        <v>46</v>
      </c>
      <c r="B47" s="151" t="s">
        <v>12</v>
      </c>
      <c r="C47" s="152" t="s">
        <v>465</v>
      </c>
      <c r="D47" s="152" t="s">
        <v>467</v>
      </c>
      <c r="E47" s="147">
        <v>1000</v>
      </c>
      <c r="F47" s="147">
        <v>1882.5</v>
      </c>
      <c r="G47" s="148">
        <f t="shared" si="0"/>
        <v>1.8825000000000001</v>
      </c>
      <c r="H47" s="151"/>
      <c r="I47" s="150">
        <f>_xlfn.XLOOKUP(C:C,[3]Sheet1!$C:$C,[3]Sheet1!$A:$A)</f>
        <v>6116</v>
      </c>
    </row>
    <row r="48" spans="1:9" ht="21" customHeight="1">
      <c r="A48" s="132">
        <v>47</v>
      </c>
      <c r="B48" s="151" t="s">
        <v>12</v>
      </c>
      <c r="C48" s="152" t="s">
        <v>466</v>
      </c>
      <c r="D48" s="152" t="s">
        <v>31</v>
      </c>
      <c r="E48" s="147">
        <v>100</v>
      </c>
      <c r="F48" s="147">
        <v>369</v>
      </c>
      <c r="G48" s="148">
        <f t="shared" si="0"/>
        <v>3.69</v>
      </c>
      <c r="H48" s="151"/>
      <c r="I48" s="150">
        <f>_xlfn.XLOOKUP(C:C,[3]Sheet1!$C:$C,[3]Sheet1!$A:$A)</f>
        <v>6032</v>
      </c>
    </row>
    <row r="49" spans="1:9" ht="21" customHeight="1">
      <c r="A49" s="132">
        <v>48</v>
      </c>
      <c r="B49" s="151" t="s">
        <v>12</v>
      </c>
      <c r="C49" s="152" t="s">
        <v>469</v>
      </c>
      <c r="D49" s="152" t="s">
        <v>191</v>
      </c>
      <c r="E49" s="147">
        <v>95</v>
      </c>
      <c r="F49" s="147">
        <v>79.8</v>
      </c>
      <c r="G49" s="148">
        <f t="shared" si="0"/>
        <v>0.84</v>
      </c>
      <c r="H49" s="151"/>
      <c r="I49" s="150">
        <f>_xlfn.XLOOKUP(C:C,[3]Sheet1!$C:$C,[3]Sheet1!$A:$A)</f>
        <v>7156</v>
      </c>
    </row>
    <row r="50" spans="1:9" ht="21" customHeight="1">
      <c r="A50" s="132">
        <v>49</v>
      </c>
      <c r="B50" s="145" t="s">
        <v>18</v>
      </c>
      <c r="C50" s="145" t="s">
        <v>553</v>
      </c>
      <c r="D50" s="145" t="s">
        <v>13</v>
      </c>
      <c r="E50" s="147">
        <v>250</v>
      </c>
      <c r="F50" s="147">
        <v>120.5</v>
      </c>
      <c r="G50" s="148">
        <f t="shared" si="0"/>
        <v>0.48199999999999998</v>
      </c>
      <c r="H50" s="149" t="s">
        <v>19</v>
      </c>
      <c r="I50" s="150">
        <f>_xlfn.XLOOKUP(C:C,[3]Sheet1!$C:$C,[3]Sheet1!$A:$A)</f>
        <v>50168</v>
      </c>
    </row>
    <row r="51" spans="1:9" ht="21" customHeight="1">
      <c r="A51" s="132">
        <v>50</v>
      </c>
      <c r="B51" s="145" t="s">
        <v>18</v>
      </c>
      <c r="C51" s="145" t="s">
        <v>554</v>
      </c>
      <c r="D51" s="145" t="s">
        <v>13</v>
      </c>
      <c r="E51" s="147">
        <v>450</v>
      </c>
      <c r="F51" s="147">
        <v>173.2</v>
      </c>
      <c r="G51" s="148">
        <f t="shared" si="0"/>
        <v>0.38488888888888884</v>
      </c>
      <c r="H51" s="151"/>
      <c r="I51" s="150">
        <f>_xlfn.XLOOKUP(C:C,[3]Sheet1!$C:$C,[3]Sheet1!$A:$A)</f>
        <v>50673</v>
      </c>
    </row>
    <row r="52" spans="1:9" ht="21" customHeight="1">
      <c r="A52" s="132">
        <v>51</v>
      </c>
      <c r="B52" s="145" t="s">
        <v>18</v>
      </c>
      <c r="C52" s="145" t="s">
        <v>555</v>
      </c>
      <c r="D52" s="145" t="s">
        <v>13</v>
      </c>
      <c r="E52" s="147">
        <v>450</v>
      </c>
      <c r="F52" s="147">
        <v>165.7</v>
      </c>
      <c r="G52" s="148">
        <f t="shared" si="0"/>
        <v>0.36822222222222217</v>
      </c>
      <c r="H52" s="149"/>
      <c r="I52" s="150">
        <f>_xlfn.XLOOKUP(C:C,[3]Sheet1!$C:$C,[3]Sheet1!$A:$A)</f>
        <v>50173</v>
      </c>
    </row>
    <row r="53" spans="1:9" ht="21" customHeight="1">
      <c r="A53" s="132">
        <v>52</v>
      </c>
      <c r="B53" s="145" t="s">
        <v>18</v>
      </c>
      <c r="C53" s="145" t="s">
        <v>21</v>
      </c>
      <c r="D53" s="145" t="s">
        <v>20</v>
      </c>
      <c r="E53" s="147">
        <v>160</v>
      </c>
      <c r="F53" s="147">
        <v>71</v>
      </c>
      <c r="G53" s="148">
        <f t="shared" si="0"/>
        <v>0.44374999999999998</v>
      </c>
      <c r="H53" s="149" t="s">
        <v>21</v>
      </c>
      <c r="I53" s="150">
        <f>_xlfn.XLOOKUP(C:C,[3]Sheet1!$C:$C,[3]Sheet1!$A:$A)</f>
        <v>7107</v>
      </c>
    </row>
    <row r="54" spans="1:9" s="50" customFormat="1" ht="21" customHeight="1">
      <c r="A54" s="132">
        <v>53</v>
      </c>
      <c r="B54" s="151" t="s">
        <v>23</v>
      </c>
      <c r="C54" s="151" t="s">
        <v>192</v>
      </c>
      <c r="D54" s="152" t="s">
        <v>24</v>
      </c>
      <c r="E54" s="147">
        <v>4500</v>
      </c>
      <c r="F54" s="147">
        <v>2279.0322580645161</v>
      </c>
      <c r="G54" s="148">
        <f t="shared" si="0"/>
        <v>0.50645161290322582</v>
      </c>
      <c r="H54" s="151"/>
      <c r="I54" s="150">
        <f>_xlfn.XLOOKUP(C:C,[4]ニッカネ・フジタカ!$D:$D,[4]ニッカネ・フジタカ!$C:$C)</f>
        <v>50941</v>
      </c>
    </row>
    <row r="55" spans="1:9" s="50" customFormat="1" ht="21" customHeight="1">
      <c r="A55" s="132">
        <v>54</v>
      </c>
      <c r="B55" s="151" t="s">
        <v>23</v>
      </c>
      <c r="C55" s="151" t="s">
        <v>193</v>
      </c>
      <c r="D55" s="152" t="s">
        <v>24</v>
      </c>
      <c r="E55" s="147">
        <v>1400</v>
      </c>
      <c r="F55" s="147">
        <v>739</v>
      </c>
      <c r="G55" s="148">
        <f t="shared" si="0"/>
        <v>0.5278571428571428</v>
      </c>
      <c r="H55" s="151"/>
      <c r="I55" s="150">
        <f>_xlfn.XLOOKUP(C:C,[4]ニッカネ・フジタカ!$D:$D,[4]ニッカネ・フジタカ!$C:$C)</f>
        <v>50942</v>
      </c>
    </row>
    <row r="56" spans="1:9" s="50" customFormat="1" ht="21" customHeight="1">
      <c r="A56" s="132">
        <v>55</v>
      </c>
      <c r="B56" s="151" t="s">
        <v>25</v>
      </c>
      <c r="C56" s="151" t="s">
        <v>26</v>
      </c>
      <c r="D56" s="151" t="s">
        <v>17</v>
      </c>
      <c r="E56" s="147">
        <v>360</v>
      </c>
      <c r="F56" s="147">
        <v>217</v>
      </c>
      <c r="G56" s="148">
        <f t="shared" si="0"/>
        <v>0.60277777777777775</v>
      </c>
      <c r="H56" s="151" t="s">
        <v>27</v>
      </c>
      <c r="I56" s="150">
        <f>_xlfn.XLOOKUP(C:C,[4]ニッカネ・フジタカ!$D:$D,[4]ニッカネ・フジタカ!$C:$C)</f>
        <v>50006</v>
      </c>
    </row>
    <row r="57" spans="1:9" ht="21" customHeight="1">
      <c r="A57" s="132">
        <v>56</v>
      </c>
      <c r="B57" s="151" t="s">
        <v>25</v>
      </c>
      <c r="C57" s="151" t="s">
        <v>28</v>
      </c>
      <c r="D57" s="151" t="s">
        <v>17</v>
      </c>
      <c r="E57" s="147">
        <v>360</v>
      </c>
      <c r="F57" s="147">
        <v>217</v>
      </c>
      <c r="G57" s="148">
        <f t="shared" si="0"/>
        <v>0.60277777777777775</v>
      </c>
      <c r="H57" s="151" t="s">
        <v>27</v>
      </c>
      <c r="I57" s="150">
        <f>_xlfn.XLOOKUP(C:C,[4]ニッカネ・フジタカ!$D:$D,[4]ニッカネ・フジタカ!$C:$C)</f>
        <v>50007</v>
      </c>
    </row>
    <row r="58" spans="1:9" ht="21" customHeight="1">
      <c r="A58" s="132">
        <v>57</v>
      </c>
      <c r="B58" s="151" t="s">
        <v>25</v>
      </c>
      <c r="C58" s="151" t="s">
        <v>556</v>
      </c>
      <c r="D58" s="151" t="s">
        <v>17</v>
      </c>
      <c r="E58" s="147">
        <v>210</v>
      </c>
      <c r="F58" s="147">
        <v>246</v>
      </c>
      <c r="G58" s="148">
        <f t="shared" si="0"/>
        <v>1.1714285714285715</v>
      </c>
      <c r="H58" s="151" t="s">
        <v>29</v>
      </c>
      <c r="I58" s="150">
        <f>_xlfn.XLOOKUP(C:C,[4]ニッカネ・フジタカ!$D:$D,[4]ニッカネ・フジタカ!$C:$C)</f>
        <v>50008</v>
      </c>
    </row>
    <row r="59" spans="1:9" ht="21" customHeight="1">
      <c r="A59" s="132">
        <v>58</v>
      </c>
      <c r="B59" s="151" t="s">
        <v>25</v>
      </c>
      <c r="C59" s="151" t="s">
        <v>557</v>
      </c>
      <c r="D59" s="151" t="s">
        <v>11</v>
      </c>
      <c r="E59" s="147">
        <v>230</v>
      </c>
      <c r="F59" s="147">
        <v>205</v>
      </c>
      <c r="G59" s="148">
        <f t="shared" si="0"/>
        <v>0.89130434782608692</v>
      </c>
      <c r="H59" s="151" t="s">
        <v>29</v>
      </c>
      <c r="I59" s="150">
        <f>_xlfn.XLOOKUP(C:C,[4]ニッカネ・フジタカ!$D:$D,[4]ニッカネ・フジタカ!$C:$C)</f>
        <v>51560</v>
      </c>
    </row>
    <row r="60" spans="1:9" ht="21" customHeight="1">
      <c r="A60" s="132">
        <v>59</v>
      </c>
      <c r="B60" s="151" t="s">
        <v>25</v>
      </c>
      <c r="C60" s="151" t="s">
        <v>558</v>
      </c>
      <c r="D60" s="151" t="s">
        <v>11</v>
      </c>
      <c r="E60" s="147">
        <v>230</v>
      </c>
      <c r="F60" s="147">
        <v>205</v>
      </c>
      <c r="G60" s="148">
        <f t="shared" si="0"/>
        <v>0.89130434782608692</v>
      </c>
      <c r="H60" s="151" t="s">
        <v>29</v>
      </c>
      <c r="I60" s="150">
        <f>_xlfn.XLOOKUP(C:C,[4]ニッカネ・フジタカ!$D:$D,[4]ニッカネ・フジタカ!$C:$C)</f>
        <v>51559</v>
      </c>
    </row>
    <row r="61" spans="1:9" ht="21" customHeight="1">
      <c r="A61" s="132">
        <v>60</v>
      </c>
      <c r="B61" s="151" t="s">
        <v>25</v>
      </c>
      <c r="C61" s="151" t="s">
        <v>30</v>
      </c>
      <c r="D61" s="151" t="s">
        <v>31</v>
      </c>
      <c r="E61" s="147">
        <v>450</v>
      </c>
      <c r="F61" s="147">
        <v>930</v>
      </c>
      <c r="G61" s="148">
        <f t="shared" si="0"/>
        <v>2.0666666666666669</v>
      </c>
      <c r="H61" s="151" t="s">
        <v>32</v>
      </c>
      <c r="I61" s="150" t="e">
        <f>_xlfn.XLOOKUP(C:C,[4]ニッカネ・フジタカ!$D:$D,[4]ニッカネ・フジタカ!$C:$C)</f>
        <v>#N/A</v>
      </c>
    </row>
    <row r="62" spans="1:9" ht="21" customHeight="1">
      <c r="A62" s="132">
        <v>61</v>
      </c>
      <c r="B62" s="151" t="s">
        <v>25</v>
      </c>
      <c r="C62" s="151" t="s">
        <v>33</v>
      </c>
      <c r="D62" s="151" t="s">
        <v>31</v>
      </c>
      <c r="E62" s="147">
        <v>450</v>
      </c>
      <c r="F62" s="147">
        <v>930</v>
      </c>
      <c r="G62" s="148">
        <f t="shared" si="0"/>
        <v>2.0666666666666669</v>
      </c>
      <c r="H62" s="151" t="s">
        <v>32</v>
      </c>
      <c r="I62" s="150" t="e">
        <f>_xlfn.XLOOKUP(C:C,[4]ニッカネ・フジタカ!$D:$D,[4]ニッカネ・フジタカ!$C:$C)</f>
        <v>#N/A</v>
      </c>
    </row>
    <row r="63" spans="1:9" ht="21" customHeight="1">
      <c r="A63" s="132">
        <v>62</v>
      </c>
      <c r="B63" s="151" t="s">
        <v>25</v>
      </c>
      <c r="C63" s="151" t="s">
        <v>34</v>
      </c>
      <c r="D63" s="151" t="s">
        <v>31</v>
      </c>
      <c r="E63" s="147">
        <v>450</v>
      </c>
      <c r="F63" s="147">
        <v>930</v>
      </c>
      <c r="G63" s="148">
        <f t="shared" si="0"/>
        <v>2.0666666666666669</v>
      </c>
      <c r="H63" s="151" t="s">
        <v>32</v>
      </c>
      <c r="I63" s="150" t="e">
        <f>_xlfn.XLOOKUP(C:C,[4]ニッカネ・フジタカ!$D:$D,[4]ニッカネ・フジタカ!$C:$C)</f>
        <v>#N/A</v>
      </c>
    </row>
    <row r="64" spans="1:9" ht="21" customHeight="1">
      <c r="A64" s="132">
        <v>63</v>
      </c>
      <c r="B64" s="151" t="s">
        <v>25</v>
      </c>
      <c r="C64" s="151" t="s">
        <v>35</v>
      </c>
      <c r="D64" s="151" t="s">
        <v>31</v>
      </c>
      <c r="E64" s="147">
        <v>450</v>
      </c>
      <c r="F64" s="147">
        <v>930</v>
      </c>
      <c r="G64" s="148">
        <f t="shared" si="0"/>
        <v>2.0666666666666669</v>
      </c>
      <c r="H64" s="151" t="s">
        <v>32</v>
      </c>
      <c r="I64" s="150" t="e">
        <f>_xlfn.XLOOKUP(C:C,[4]ニッカネ・フジタカ!$D:$D,[4]ニッカネ・フジタカ!$C:$C)</f>
        <v>#N/A</v>
      </c>
    </row>
    <row r="65" spans="1:9" ht="21" customHeight="1">
      <c r="A65" s="132">
        <v>64</v>
      </c>
      <c r="B65" s="151" t="s">
        <v>25</v>
      </c>
      <c r="C65" s="151" t="s">
        <v>36</v>
      </c>
      <c r="D65" s="151" t="s">
        <v>31</v>
      </c>
      <c r="E65" s="147">
        <v>450</v>
      </c>
      <c r="F65" s="147">
        <v>930</v>
      </c>
      <c r="G65" s="148">
        <f t="shared" si="0"/>
        <v>2.0666666666666669</v>
      </c>
      <c r="H65" s="151" t="s">
        <v>32</v>
      </c>
      <c r="I65" s="150" t="e">
        <f>_xlfn.XLOOKUP(C:C,[4]ニッカネ・フジタカ!$D:$D,[4]ニッカネ・フジタカ!$C:$C)</f>
        <v>#N/A</v>
      </c>
    </row>
    <row r="66" spans="1:9" ht="21" customHeight="1">
      <c r="A66" s="132">
        <v>65</v>
      </c>
      <c r="B66" s="151" t="s">
        <v>37</v>
      </c>
      <c r="C66" s="151" t="s">
        <v>38</v>
      </c>
      <c r="D66" s="151" t="s">
        <v>17</v>
      </c>
      <c r="E66" s="147">
        <v>1250</v>
      </c>
      <c r="F66" s="147">
        <v>344</v>
      </c>
      <c r="G66" s="148">
        <f t="shared" si="0"/>
        <v>0.2752</v>
      </c>
      <c r="H66" s="151" t="s">
        <v>39</v>
      </c>
      <c r="I66" s="150">
        <f>_xlfn.XLOOKUP(C:C,[4]ニッカネ・フジタカ!$D:$D,[4]ニッカネ・フジタカ!$C:$C)</f>
        <v>50009</v>
      </c>
    </row>
    <row r="67" spans="1:9" ht="21" customHeight="1">
      <c r="A67" s="132">
        <v>66</v>
      </c>
      <c r="B67" s="151" t="s">
        <v>37</v>
      </c>
      <c r="C67" s="151" t="s">
        <v>194</v>
      </c>
      <c r="D67" s="151" t="s">
        <v>17</v>
      </c>
      <c r="E67" s="147">
        <v>500</v>
      </c>
      <c r="F67" s="147">
        <v>207</v>
      </c>
      <c r="G67" s="148">
        <f t="shared" si="0"/>
        <v>0.41399999999999998</v>
      </c>
      <c r="H67" s="151" t="s">
        <v>39</v>
      </c>
      <c r="I67" s="150">
        <f>_xlfn.XLOOKUP(C:C,[4]ニッカネ・フジタカ!$D:$D,[4]ニッカネ・フジタカ!$C:$C)</f>
        <v>50856</v>
      </c>
    </row>
    <row r="68" spans="1:9" ht="21" customHeight="1">
      <c r="A68" s="132">
        <v>67</v>
      </c>
      <c r="B68" s="151" t="s">
        <v>37</v>
      </c>
      <c r="C68" s="151" t="s">
        <v>195</v>
      </c>
      <c r="D68" s="151" t="s">
        <v>17</v>
      </c>
      <c r="E68" s="147">
        <v>500</v>
      </c>
      <c r="F68" s="147">
        <v>205</v>
      </c>
      <c r="G68" s="148">
        <f t="shared" si="0"/>
        <v>0.41</v>
      </c>
      <c r="H68" s="151" t="s">
        <v>39</v>
      </c>
      <c r="I68" s="150">
        <f>_xlfn.XLOOKUP(C:C,[4]ニッカネ・フジタカ!$D:$D,[4]ニッカネ・フジタカ!$C:$C)</f>
        <v>50857</v>
      </c>
    </row>
    <row r="69" spans="1:9" ht="21" customHeight="1">
      <c r="A69" s="132">
        <v>68</v>
      </c>
      <c r="B69" s="151" t="s">
        <v>37</v>
      </c>
      <c r="C69" s="151" t="s">
        <v>196</v>
      </c>
      <c r="D69" s="151" t="s">
        <v>17</v>
      </c>
      <c r="E69" s="147">
        <v>240</v>
      </c>
      <c r="F69" s="147">
        <v>305.22355769230768</v>
      </c>
      <c r="G69" s="148">
        <f t="shared" si="0"/>
        <v>1.2717648237179486</v>
      </c>
      <c r="H69" s="151" t="s">
        <v>39</v>
      </c>
      <c r="I69" s="150">
        <f>_xlfn.XLOOKUP(C:C,[4]ニッカネ・フジタカ!$D:$D,[4]ニッカネ・フジタカ!$C:$C)</f>
        <v>50598</v>
      </c>
    </row>
    <row r="70" spans="1:9" ht="21" customHeight="1">
      <c r="A70" s="132">
        <v>69</v>
      </c>
      <c r="B70" s="151" t="s">
        <v>37</v>
      </c>
      <c r="C70" s="151" t="s">
        <v>40</v>
      </c>
      <c r="D70" s="151" t="s">
        <v>17</v>
      </c>
      <c r="E70" s="147">
        <v>1000</v>
      </c>
      <c r="F70" s="147">
        <v>304</v>
      </c>
      <c r="G70" s="148">
        <f t="shared" ref="G70:G133" si="1">F70/E70</f>
        <v>0.30399999999999999</v>
      </c>
      <c r="H70" s="151" t="s">
        <v>41</v>
      </c>
      <c r="I70" s="150">
        <f>_xlfn.XLOOKUP(C:C,[4]ニッカネ・フジタカ!$D:$D,[4]ニッカネ・フジタカ!$C:$C)</f>
        <v>50010</v>
      </c>
    </row>
    <row r="71" spans="1:9" ht="21" customHeight="1">
      <c r="A71" s="132">
        <v>70</v>
      </c>
      <c r="B71" s="151" t="s">
        <v>37</v>
      </c>
      <c r="C71" s="151" t="s">
        <v>197</v>
      </c>
      <c r="D71" s="151" t="s">
        <v>17</v>
      </c>
      <c r="E71" s="147">
        <v>1000</v>
      </c>
      <c r="F71" s="147">
        <v>539</v>
      </c>
      <c r="G71" s="148">
        <f t="shared" si="1"/>
        <v>0.53900000000000003</v>
      </c>
      <c r="H71" s="151" t="s">
        <v>42</v>
      </c>
      <c r="I71" s="150">
        <f>_xlfn.XLOOKUP(C:C,[4]ニッカネ・フジタカ!$D:$D,[4]ニッカネ・フジタカ!$C:$C)</f>
        <v>50011</v>
      </c>
    </row>
    <row r="72" spans="1:9" ht="21" customHeight="1">
      <c r="A72" s="132">
        <v>71</v>
      </c>
      <c r="B72" s="151" t="s">
        <v>37</v>
      </c>
      <c r="C72" s="151" t="s">
        <v>198</v>
      </c>
      <c r="D72" s="151" t="s">
        <v>17</v>
      </c>
      <c r="E72" s="147">
        <v>1000</v>
      </c>
      <c r="F72" s="147">
        <v>405</v>
      </c>
      <c r="G72" s="148">
        <f t="shared" si="1"/>
        <v>0.40500000000000003</v>
      </c>
      <c r="H72" s="151" t="s">
        <v>39</v>
      </c>
      <c r="I72" s="150">
        <f>_xlfn.XLOOKUP(C:C,[4]ニッカネ・フジタカ!$D:$D,[4]ニッカネ・フジタカ!$C:$C)</f>
        <v>50013</v>
      </c>
    </row>
    <row r="73" spans="1:9" ht="21" customHeight="1">
      <c r="A73" s="132">
        <v>72</v>
      </c>
      <c r="B73" s="151" t="s">
        <v>37</v>
      </c>
      <c r="C73" s="151" t="s">
        <v>199</v>
      </c>
      <c r="D73" s="151" t="s">
        <v>17</v>
      </c>
      <c r="E73" s="147">
        <v>300</v>
      </c>
      <c r="F73" s="147">
        <v>328.62363006038919</v>
      </c>
      <c r="G73" s="148">
        <f t="shared" si="1"/>
        <v>1.0954121002012973</v>
      </c>
      <c r="H73" s="151"/>
      <c r="I73" s="150">
        <f>_xlfn.XLOOKUP(C:C,[4]ニッカネ・フジタカ!$D:$D,[4]ニッカネ・フジタカ!$C:$C)</f>
        <v>50597</v>
      </c>
    </row>
    <row r="74" spans="1:9" ht="21" customHeight="1">
      <c r="A74" s="132">
        <v>73</v>
      </c>
      <c r="B74" s="151" t="s">
        <v>43</v>
      </c>
      <c r="C74" s="151" t="s">
        <v>200</v>
      </c>
      <c r="D74" s="151" t="s">
        <v>17</v>
      </c>
      <c r="E74" s="147">
        <v>1000</v>
      </c>
      <c r="F74" s="147">
        <v>243</v>
      </c>
      <c r="G74" s="148">
        <f t="shared" si="1"/>
        <v>0.24299999999999999</v>
      </c>
      <c r="H74" s="151" t="s">
        <v>39</v>
      </c>
      <c r="I74" s="150">
        <f>_xlfn.XLOOKUP(C:C,[4]ニッカネ・フジタカ!$D:$D,[4]ニッカネ・フジタカ!$C:$C)</f>
        <v>50437</v>
      </c>
    </row>
    <row r="75" spans="1:9" ht="21" customHeight="1">
      <c r="A75" s="132">
        <v>74</v>
      </c>
      <c r="B75" s="151" t="s">
        <v>43</v>
      </c>
      <c r="C75" s="151" t="s">
        <v>201</v>
      </c>
      <c r="D75" s="151" t="s">
        <v>17</v>
      </c>
      <c r="E75" s="147">
        <v>1000</v>
      </c>
      <c r="F75" s="147">
        <v>238</v>
      </c>
      <c r="G75" s="148">
        <f t="shared" si="1"/>
        <v>0.23799999999999999</v>
      </c>
      <c r="H75" s="151" t="s">
        <v>39</v>
      </c>
      <c r="I75" s="150">
        <f>_xlfn.XLOOKUP(C:C,[4]ニッカネ・フジタカ!$D:$D,[4]ニッカネ・フジタカ!$C:$C)</f>
        <v>50438</v>
      </c>
    </row>
    <row r="76" spans="1:9" ht="21" customHeight="1">
      <c r="A76" s="132">
        <v>75</v>
      </c>
      <c r="B76" s="151" t="s">
        <v>43</v>
      </c>
      <c r="C76" s="151" t="s">
        <v>202</v>
      </c>
      <c r="D76" s="151" t="s">
        <v>17</v>
      </c>
      <c r="E76" s="147">
        <v>1000</v>
      </c>
      <c r="F76" s="147">
        <v>250</v>
      </c>
      <c r="G76" s="148">
        <f t="shared" si="1"/>
        <v>0.25</v>
      </c>
      <c r="H76" s="151" t="s">
        <v>39</v>
      </c>
      <c r="I76" s="150">
        <f>_xlfn.XLOOKUP(C:C,[4]ニッカネ・フジタカ!$D:$D,[4]ニッカネ・フジタカ!$C:$C)</f>
        <v>50439</v>
      </c>
    </row>
    <row r="77" spans="1:9" ht="21" customHeight="1">
      <c r="A77" s="132">
        <v>76</v>
      </c>
      <c r="B77" s="151" t="s">
        <v>43</v>
      </c>
      <c r="C77" s="151" t="s">
        <v>203</v>
      </c>
      <c r="D77" s="151" t="s">
        <v>17</v>
      </c>
      <c r="E77" s="147">
        <v>450</v>
      </c>
      <c r="F77" s="147">
        <v>260.03846153846155</v>
      </c>
      <c r="G77" s="148">
        <f t="shared" si="1"/>
        <v>0.57786324786324783</v>
      </c>
      <c r="H77" s="151"/>
      <c r="I77" s="150">
        <f>_xlfn.XLOOKUP(C:C,[4]ニッカネ・フジタカ!$D:$D,[4]ニッカネ・フジタカ!$C:$C)</f>
        <v>50661</v>
      </c>
    </row>
    <row r="78" spans="1:9" ht="21" customHeight="1">
      <c r="A78" s="132">
        <v>77</v>
      </c>
      <c r="B78" s="151" t="s">
        <v>43</v>
      </c>
      <c r="C78" s="151" t="s">
        <v>204</v>
      </c>
      <c r="D78" s="151" t="s">
        <v>17</v>
      </c>
      <c r="E78" s="147">
        <v>300</v>
      </c>
      <c r="F78" s="147">
        <v>164.31179775280899</v>
      </c>
      <c r="G78" s="148">
        <f t="shared" si="1"/>
        <v>0.54770599250936325</v>
      </c>
      <c r="H78" s="151"/>
      <c r="I78" s="150">
        <f>_xlfn.XLOOKUP(C:C,[4]ニッカネ・フジタカ!$D:$D,[4]ニッカネ・フジタカ!$C:$C)</f>
        <v>50682</v>
      </c>
    </row>
    <row r="79" spans="1:9" ht="21" customHeight="1">
      <c r="A79" s="132">
        <v>78</v>
      </c>
      <c r="B79" s="151" t="s">
        <v>43</v>
      </c>
      <c r="C79" s="151" t="s">
        <v>205</v>
      </c>
      <c r="D79" s="151" t="s">
        <v>17</v>
      </c>
      <c r="E79" s="147">
        <v>200</v>
      </c>
      <c r="F79" s="147">
        <v>295.82534246575341</v>
      </c>
      <c r="G79" s="148">
        <f t="shared" si="1"/>
        <v>1.479126712328767</v>
      </c>
      <c r="H79" s="151"/>
      <c r="I79" s="150">
        <f>_xlfn.XLOOKUP(C:C,[4]ニッカネ・フジタカ!$D:$D,[4]ニッカネ・フジタカ!$C:$C)</f>
        <v>50465</v>
      </c>
    </row>
    <row r="80" spans="1:9" ht="21" customHeight="1">
      <c r="A80" s="132">
        <v>79</v>
      </c>
      <c r="B80" s="151" t="s">
        <v>43</v>
      </c>
      <c r="C80" s="151" t="s">
        <v>206</v>
      </c>
      <c r="D80" s="151" t="s">
        <v>17</v>
      </c>
      <c r="E80" s="147">
        <v>500</v>
      </c>
      <c r="F80" s="147">
        <v>272</v>
      </c>
      <c r="G80" s="148">
        <f t="shared" si="1"/>
        <v>0.54400000000000004</v>
      </c>
      <c r="H80" s="151" t="s">
        <v>39</v>
      </c>
      <c r="I80" s="150">
        <f>_xlfn.XLOOKUP(C:C,[4]ニッカネ・フジタカ!$D:$D,[4]ニッカネ・フジタカ!$C:$C)</f>
        <v>50855</v>
      </c>
    </row>
    <row r="81" spans="1:9" ht="21" customHeight="1">
      <c r="A81" s="132">
        <v>80</v>
      </c>
      <c r="B81" s="151" t="s">
        <v>43</v>
      </c>
      <c r="C81" s="151" t="s">
        <v>207</v>
      </c>
      <c r="D81" s="151" t="s">
        <v>11</v>
      </c>
      <c r="E81" s="147">
        <v>270</v>
      </c>
      <c r="F81" s="147">
        <v>253</v>
      </c>
      <c r="G81" s="148">
        <f t="shared" si="1"/>
        <v>0.937037037037037</v>
      </c>
      <c r="H81" s="151" t="s">
        <v>39</v>
      </c>
      <c r="I81" s="150">
        <f>_xlfn.XLOOKUP(C:C,[4]ニッカネ・フジタカ!$D:$D,[4]ニッカネ・フジタカ!$C:$C)</f>
        <v>50590</v>
      </c>
    </row>
    <row r="82" spans="1:9" ht="21" customHeight="1">
      <c r="A82" s="132">
        <v>81</v>
      </c>
      <c r="B82" s="151" t="s">
        <v>43</v>
      </c>
      <c r="C82" s="151" t="s">
        <v>208</v>
      </c>
      <c r="D82" s="151" t="s">
        <v>11</v>
      </c>
      <c r="E82" s="147">
        <v>140</v>
      </c>
      <c r="F82" s="147">
        <v>138.54779411764707</v>
      </c>
      <c r="G82" s="148">
        <f t="shared" si="1"/>
        <v>0.98962710084033623</v>
      </c>
      <c r="H82" s="151" t="s">
        <v>39</v>
      </c>
      <c r="I82" s="150">
        <f>_xlfn.XLOOKUP(C:C,[4]ニッカネ・フジタカ!$D:$D,[4]ニッカネ・フジタカ!$C:$C)</f>
        <v>50591</v>
      </c>
    </row>
    <row r="83" spans="1:9" ht="21" customHeight="1">
      <c r="A83" s="132">
        <v>82</v>
      </c>
      <c r="B83" s="151" t="s">
        <v>43</v>
      </c>
      <c r="C83" s="151" t="s">
        <v>209</v>
      </c>
      <c r="D83" s="151" t="s">
        <v>11</v>
      </c>
      <c r="E83" s="147">
        <v>130</v>
      </c>
      <c r="F83" s="147">
        <v>170</v>
      </c>
      <c r="G83" s="148">
        <f>F83/E83</f>
        <v>1.3076923076923077</v>
      </c>
      <c r="H83" s="151" t="s">
        <v>39</v>
      </c>
      <c r="I83" s="150">
        <f>_xlfn.XLOOKUP(C:C,[4]ニッカネ・フジタカ!$D:$D,[4]ニッカネ・フジタカ!$C:$C)</f>
        <v>50592</v>
      </c>
    </row>
    <row r="84" spans="1:9" ht="21" customHeight="1">
      <c r="A84" s="132">
        <v>83</v>
      </c>
      <c r="B84" s="151" t="s">
        <v>43</v>
      </c>
      <c r="C84" s="151" t="s">
        <v>210</v>
      </c>
      <c r="D84" s="151" t="s">
        <v>17</v>
      </c>
      <c r="E84" s="147">
        <v>80</v>
      </c>
      <c r="F84" s="147">
        <v>327</v>
      </c>
      <c r="G84" s="148">
        <f t="shared" si="1"/>
        <v>4.0875000000000004</v>
      </c>
      <c r="H84" s="151" t="s">
        <v>39</v>
      </c>
      <c r="I84" s="150">
        <f>_xlfn.XLOOKUP(C:C,[4]ニッカネ・フジタカ!$D:$D,[4]ニッカネ・フジタカ!$C:$C)</f>
        <v>51529</v>
      </c>
    </row>
    <row r="85" spans="1:9" ht="21" customHeight="1">
      <c r="A85" s="132">
        <v>84</v>
      </c>
      <c r="B85" s="151" t="s">
        <v>43</v>
      </c>
      <c r="C85" s="151" t="s">
        <v>211</v>
      </c>
      <c r="D85" s="151" t="s">
        <v>17</v>
      </c>
      <c r="E85" s="147">
        <v>160</v>
      </c>
      <c r="F85" s="147">
        <v>156</v>
      </c>
      <c r="G85" s="148">
        <f t="shared" si="1"/>
        <v>0.97499999999999998</v>
      </c>
      <c r="H85" s="151" t="s">
        <v>39</v>
      </c>
      <c r="I85" s="150">
        <f>_xlfn.XLOOKUP(C:C,[4]ニッカネ・フジタカ!$D:$D,[4]ニッカネ・フジタカ!$C:$C)</f>
        <v>50859</v>
      </c>
    </row>
    <row r="86" spans="1:9" ht="21" customHeight="1">
      <c r="A86" s="132">
        <v>85</v>
      </c>
      <c r="B86" s="151" t="s">
        <v>43</v>
      </c>
      <c r="C86" s="151" t="s">
        <v>212</v>
      </c>
      <c r="D86" s="151" t="s">
        <v>17</v>
      </c>
      <c r="E86" s="147">
        <v>40</v>
      </c>
      <c r="F86" s="147">
        <v>169</v>
      </c>
      <c r="G86" s="148">
        <f t="shared" si="1"/>
        <v>4.2249999999999996</v>
      </c>
      <c r="H86" s="151" t="s">
        <v>32</v>
      </c>
      <c r="I86" s="150">
        <f>_xlfn.XLOOKUP(C:C,[4]ニッカネ・フジタカ!$D:$D,[4]ニッカネ・フジタカ!$C:$C)</f>
        <v>50016</v>
      </c>
    </row>
    <row r="87" spans="1:9" ht="21" customHeight="1">
      <c r="A87" s="132">
        <v>86</v>
      </c>
      <c r="B87" s="151" t="s">
        <v>43</v>
      </c>
      <c r="C87" s="151" t="s">
        <v>213</v>
      </c>
      <c r="D87" s="151" t="s">
        <v>17</v>
      </c>
      <c r="E87" s="147">
        <v>63</v>
      </c>
      <c r="F87" s="147">
        <v>200.05768063145112</v>
      </c>
      <c r="G87" s="148">
        <f t="shared" si="1"/>
        <v>3.1755187401817637</v>
      </c>
      <c r="H87" s="151" t="s">
        <v>39</v>
      </c>
      <c r="I87" s="150">
        <f>_xlfn.XLOOKUP(C:C,[4]ニッカネ・フジタカ!$D:$D,[4]ニッカネ・フジタカ!$C:$C)</f>
        <v>51565</v>
      </c>
    </row>
    <row r="88" spans="1:9" ht="21" customHeight="1">
      <c r="A88" s="132">
        <v>87</v>
      </c>
      <c r="B88" s="151" t="s">
        <v>43</v>
      </c>
      <c r="C88" s="151" t="s">
        <v>214</v>
      </c>
      <c r="D88" s="151" t="s">
        <v>17</v>
      </c>
      <c r="E88" s="147">
        <v>500</v>
      </c>
      <c r="F88" s="147">
        <v>793</v>
      </c>
      <c r="G88" s="148">
        <f t="shared" si="1"/>
        <v>1.5860000000000001</v>
      </c>
      <c r="H88" s="151" t="s">
        <v>39</v>
      </c>
      <c r="I88" s="150">
        <f>_xlfn.XLOOKUP(C:C,[4]ニッカネ・フジタカ!$D:$D,[4]ニッカネ・フジタカ!$C:$C)</f>
        <v>50594</v>
      </c>
    </row>
    <row r="89" spans="1:9" ht="21" customHeight="1">
      <c r="A89" s="132">
        <v>88</v>
      </c>
      <c r="B89" s="151" t="s">
        <v>43</v>
      </c>
      <c r="C89" s="151" t="s">
        <v>215</v>
      </c>
      <c r="D89" s="151" t="s">
        <v>17</v>
      </c>
      <c r="E89" s="147">
        <v>80</v>
      </c>
      <c r="F89" s="147">
        <v>226</v>
      </c>
      <c r="G89" s="148">
        <f t="shared" si="1"/>
        <v>2.8250000000000002</v>
      </c>
      <c r="H89" s="151" t="s">
        <v>39</v>
      </c>
      <c r="I89" s="150">
        <f>_xlfn.XLOOKUP(C:C,[4]ニッカネ・フジタカ!$D:$D,[4]ニッカネ・フジタカ!$C:$C)</f>
        <v>50573</v>
      </c>
    </row>
    <row r="90" spans="1:9" ht="21" customHeight="1">
      <c r="A90" s="132">
        <v>89</v>
      </c>
      <c r="B90" s="151" t="s">
        <v>43</v>
      </c>
      <c r="C90" s="151" t="s">
        <v>216</v>
      </c>
      <c r="D90" s="151" t="s">
        <v>17</v>
      </c>
      <c r="E90" s="147">
        <v>220</v>
      </c>
      <c r="F90" s="147">
        <v>206</v>
      </c>
      <c r="G90" s="148">
        <f t="shared" si="1"/>
        <v>0.9363636363636364</v>
      </c>
      <c r="H90" s="151"/>
      <c r="I90" s="150">
        <f>_xlfn.XLOOKUP(C:C,[4]ニッカネ・フジタカ!$D:$D,[4]ニッカネ・フジタカ!$C:$C)</f>
        <v>51561</v>
      </c>
    </row>
    <row r="91" spans="1:9" ht="21" customHeight="1">
      <c r="A91" s="132">
        <v>90</v>
      </c>
      <c r="B91" s="151" t="s">
        <v>43</v>
      </c>
      <c r="C91" s="151" t="s">
        <v>217</v>
      </c>
      <c r="D91" s="151" t="s">
        <v>17</v>
      </c>
      <c r="E91" s="147">
        <v>340</v>
      </c>
      <c r="F91" s="147">
        <v>562.1912566116365</v>
      </c>
      <c r="G91" s="148">
        <f t="shared" si="1"/>
        <v>1.6535036959165779</v>
      </c>
      <c r="H91" s="151" t="s">
        <v>44</v>
      </c>
      <c r="I91" s="150">
        <f>_xlfn.XLOOKUP(C:C,[4]ニッカネ・フジタカ!$D:$D,[4]ニッカネ・フジタカ!$C:$C)</f>
        <v>50022</v>
      </c>
    </row>
    <row r="92" spans="1:9" ht="21" customHeight="1">
      <c r="A92" s="132">
        <v>91</v>
      </c>
      <c r="B92" s="151" t="s">
        <v>43</v>
      </c>
      <c r="C92" s="151" t="s">
        <v>218</v>
      </c>
      <c r="D92" s="151" t="s">
        <v>17</v>
      </c>
      <c r="E92" s="147">
        <v>1000</v>
      </c>
      <c r="F92" s="147">
        <v>493</v>
      </c>
      <c r="G92" s="148">
        <f t="shared" si="1"/>
        <v>0.49299999999999999</v>
      </c>
      <c r="H92" s="151" t="s">
        <v>39</v>
      </c>
      <c r="I92" s="150">
        <f>_xlfn.XLOOKUP(C:C,[4]ニッカネ・フジタカ!$D:$D,[4]ニッカネ・フジタカ!$C:$C)</f>
        <v>50541</v>
      </c>
    </row>
    <row r="93" spans="1:9" ht="21" customHeight="1">
      <c r="A93" s="132">
        <v>92</v>
      </c>
      <c r="B93" s="151" t="s">
        <v>43</v>
      </c>
      <c r="C93" s="151" t="s">
        <v>219</v>
      </c>
      <c r="D93" s="151" t="s">
        <v>45</v>
      </c>
      <c r="E93" s="147">
        <v>200</v>
      </c>
      <c r="F93" s="147">
        <v>285</v>
      </c>
      <c r="G93" s="148">
        <f t="shared" si="1"/>
        <v>1.425</v>
      </c>
      <c r="H93" s="151"/>
      <c r="I93" s="150">
        <f>_xlfn.XLOOKUP(C:C,[4]ニッカネ・フジタカ!$D:$D,[4]ニッカネ・フジタカ!$C:$C)</f>
        <v>51510</v>
      </c>
    </row>
    <row r="94" spans="1:9" ht="21" customHeight="1">
      <c r="A94" s="132">
        <v>93</v>
      </c>
      <c r="B94" s="153" t="s">
        <v>133</v>
      </c>
      <c r="C94" s="151" t="s">
        <v>220</v>
      </c>
      <c r="D94" s="151" t="s">
        <v>45</v>
      </c>
      <c r="E94" s="147">
        <v>500</v>
      </c>
      <c r="F94" s="147">
        <v>355</v>
      </c>
      <c r="G94" s="148">
        <f t="shared" si="1"/>
        <v>0.71</v>
      </c>
      <c r="H94" s="151"/>
      <c r="I94" s="150">
        <f>_xlfn.XLOOKUP(C:C,[4]ニッカネ・フジタカ!$D:$D,[4]ニッカネ・フジタカ!$C:$C)</f>
        <v>51346</v>
      </c>
    </row>
    <row r="95" spans="1:9" ht="21" customHeight="1">
      <c r="A95" s="132">
        <v>94</v>
      </c>
      <c r="B95" s="151" t="s">
        <v>46</v>
      </c>
      <c r="C95" s="151" t="s">
        <v>221</v>
      </c>
      <c r="D95" s="151" t="s">
        <v>17</v>
      </c>
      <c r="E95" s="147">
        <v>1000</v>
      </c>
      <c r="F95" s="147">
        <v>457</v>
      </c>
      <c r="G95" s="148">
        <f t="shared" si="1"/>
        <v>0.45700000000000002</v>
      </c>
      <c r="H95" s="151"/>
      <c r="I95" s="150">
        <f>_xlfn.XLOOKUP(C:C,[4]ニッカネ・フジタカ!$D:$D,[4]ニッカネ・フジタカ!$C:$C)</f>
        <v>50445</v>
      </c>
    </row>
    <row r="96" spans="1:9" ht="21" customHeight="1">
      <c r="A96" s="132">
        <v>95</v>
      </c>
      <c r="B96" s="151" t="s">
        <v>46</v>
      </c>
      <c r="C96" s="151" t="s">
        <v>222</v>
      </c>
      <c r="D96" s="151" t="s">
        <v>17</v>
      </c>
      <c r="E96" s="147">
        <v>120</v>
      </c>
      <c r="F96" s="147">
        <v>201</v>
      </c>
      <c r="G96" s="148">
        <f t="shared" si="1"/>
        <v>1.675</v>
      </c>
      <c r="H96" s="151"/>
      <c r="I96" s="150">
        <f>_xlfn.XLOOKUP(C:C,[4]ニッカネ・フジタカ!$D:$D,[4]ニッカネ・フジタカ!$C:$C)</f>
        <v>51530</v>
      </c>
    </row>
    <row r="97" spans="1:9" ht="21" customHeight="1">
      <c r="A97" s="132">
        <v>96</v>
      </c>
      <c r="B97" s="151" t="s">
        <v>46</v>
      </c>
      <c r="C97" s="151" t="s">
        <v>223</v>
      </c>
      <c r="D97" s="151" t="s">
        <v>17</v>
      </c>
      <c r="E97" s="147">
        <v>1000</v>
      </c>
      <c r="F97" s="147">
        <v>743</v>
      </c>
      <c r="G97" s="148">
        <f t="shared" si="1"/>
        <v>0.74299999999999999</v>
      </c>
      <c r="H97" s="151"/>
      <c r="I97" s="150">
        <f>_xlfn.XLOOKUP(C:C,[4]ニッカネ・フジタカ!$D:$D,[4]ニッカネ・フジタカ!$C:$C)</f>
        <v>50862</v>
      </c>
    </row>
    <row r="98" spans="1:9" ht="21" customHeight="1">
      <c r="A98" s="132">
        <v>97</v>
      </c>
      <c r="B98" s="151" t="s">
        <v>46</v>
      </c>
      <c r="C98" s="151" t="s">
        <v>224</v>
      </c>
      <c r="D98" s="151" t="s">
        <v>17</v>
      </c>
      <c r="E98" s="147">
        <v>170</v>
      </c>
      <c r="F98" s="147">
        <v>75.809628008752739</v>
      </c>
      <c r="G98" s="148">
        <f t="shared" si="1"/>
        <v>0.4459389882867808</v>
      </c>
      <c r="H98" s="151"/>
      <c r="I98" s="150">
        <f>_xlfn.XLOOKUP(C:C,[4]ニッカネ・フジタカ!$D:$D,[4]ニッカネ・フジタカ!$C:$C)</f>
        <v>50884</v>
      </c>
    </row>
    <row r="99" spans="1:9" ht="21" customHeight="1">
      <c r="A99" s="132">
        <v>98</v>
      </c>
      <c r="B99" s="151" t="s">
        <v>46</v>
      </c>
      <c r="C99" s="151" t="s">
        <v>225</v>
      </c>
      <c r="D99" s="151" t="s">
        <v>17</v>
      </c>
      <c r="E99" s="147">
        <v>320</v>
      </c>
      <c r="F99" s="147">
        <v>106</v>
      </c>
      <c r="G99" s="148">
        <f t="shared" si="1"/>
        <v>0.33124999999999999</v>
      </c>
      <c r="H99" s="151"/>
      <c r="I99" s="150">
        <f>_xlfn.XLOOKUP(C:C,[4]ニッカネ・フジタカ!$D:$D,[4]ニッカネ・フジタカ!$C:$C)</f>
        <v>50885</v>
      </c>
    </row>
    <row r="100" spans="1:9" ht="21" customHeight="1">
      <c r="A100" s="132">
        <v>99</v>
      </c>
      <c r="B100" s="151" t="s">
        <v>47</v>
      </c>
      <c r="C100" s="151" t="s">
        <v>226</v>
      </c>
      <c r="D100" s="151" t="s">
        <v>17</v>
      </c>
      <c r="E100" s="147">
        <v>650</v>
      </c>
      <c r="F100" s="147">
        <v>422.40042801093807</v>
      </c>
      <c r="G100" s="148">
        <f t="shared" si="1"/>
        <v>0.64984681232452013</v>
      </c>
      <c r="H100" s="151"/>
      <c r="I100" s="150">
        <f>_xlfn.XLOOKUP(C:C,[4]ニッカネ・フジタカ!$D:$D,[4]ニッカネ・フジタカ!$C:$C)</f>
        <v>50802</v>
      </c>
    </row>
    <row r="101" spans="1:9" ht="21" customHeight="1">
      <c r="A101" s="132">
        <v>100</v>
      </c>
      <c r="B101" s="151" t="s">
        <v>47</v>
      </c>
      <c r="C101" s="151" t="s">
        <v>227</v>
      </c>
      <c r="D101" s="151" t="s">
        <v>17</v>
      </c>
      <c r="E101" s="147">
        <v>1000</v>
      </c>
      <c r="F101" s="147">
        <v>373</v>
      </c>
      <c r="G101" s="148">
        <f t="shared" si="1"/>
        <v>0.373</v>
      </c>
      <c r="H101" s="151"/>
      <c r="I101" s="150">
        <f>_xlfn.XLOOKUP(C:C,[4]ニッカネ・フジタカ!$D:$D,[4]ニッカネ・フジタカ!$C:$C)</f>
        <v>50447</v>
      </c>
    </row>
    <row r="102" spans="1:9" ht="21" customHeight="1">
      <c r="A102" s="132">
        <v>101</v>
      </c>
      <c r="B102" s="151" t="s">
        <v>47</v>
      </c>
      <c r="C102" s="151" t="s">
        <v>228</v>
      </c>
      <c r="D102" s="151" t="s">
        <v>17</v>
      </c>
      <c r="E102" s="147">
        <v>1000</v>
      </c>
      <c r="F102" s="147">
        <v>365</v>
      </c>
      <c r="G102" s="148">
        <f t="shared" si="1"/>
        <v>0.36499999999999999</v>
      </c>
      <c r="H102" s="151"/>
      <c r="I102" s="150">
        <f>_xlfn.XLOOKUP(C:C,[4]ニッカネ・フジタカ!$D:$D,[4]ニッカネ・フジタカ!$C:$C)</f>
        <v>50446</v>
      </c>
    </row>
    <row r="103" spans="1:9" ht="21" customHeight="1">
      <c r="A103" s="132">
        <v>102</v>
      </c>
      <c r="B103" s="151" t="s">
        <v>47</v>
      </c>
      <c r="C103" s="151" t="s">
        <v>229</v>
      </c>
      <c r="D103" s="151" t="s">
        <v>17</v>
      </c>
      <c r="E103" s="147">
        <v>450</v>
      </c>
      <c r="F103" s="147">
        <v>419.40989847715736</v>
      </c>
      <c r="G103" s="148">
        <f t="shared" si="1"/>
        <v>0.93202199661590523</v>
      </c>
      <c r="H103" s="151"/>
      <c r="I103" s="150">
        <f>_xlfn.XLOOKUP(C:C,[4]ニッカネ・フジタカ!$D:$D,[4]ニッカネ・フジタカ!$C:$C)</f>
        <v>50530</v>
      </c>
    </row>
    <row r="104" spans="1:9" ht="21" customHeight="1">
      <c r="A104" s="132">
        <v>103</v>
      </c>
      <c r="B104" s="151" t="s">
        <v>48</v>
      </c>
      <c r="C104" s="151" t="s">
        <v>230</v>
      </c>
      <c r="D104" s="151" t="s">
        <v>17</v>
      </c>
      <c r="E104" s="147">
        <v>198</v>
      </c>
      <c r="F104" s="147">
        <v>393</v>
      </c>
      <c r="G104" s="148">
        <f t="shared" si="1"/>
        <v>1.9848484848484849</v>
      </c>
      <c r="H104" s="151" t="s">
        <v>44</v>
      </c>
      <c r="I104" s="150">
        <f>_xlfn.XLOOKUP(C:C,[4]ニッカネ・フジタカ!$D:$D,[4]ニッカネ・フジタカ!$C:$C)</f>
        <v>50038</v>
      </c>
    </row>
    <row r="105" spans="1:9" ht="21" customHeight="1">
      <c r="A105" s="132">
        <v>104</v>
      </c>
      <c r="B105" s="151" t="s">
        <v>48</v>
      </c>
      <c r="C105" s="151" t="s">
        <v>231</v>
      </c>
      <c r="D105" s="151" t="s">
        <v>17</v>
      </c>
      <c r="E105" s="147">
        <v>500</v>
      </c>
      <c r="F105" s="147">
        <v>960</v>
      </c>
      <c r="G105" s="148">
        <f t="shared" si="1"/>
        <v>1.92</v>
      </c>
      <c r="H105" s="151" t="s">
        <v>44</v>
      </c>
      <c r="I105" s="150">
        <f>_xlfn.XLOOKUP(C:C,[4]ニッカネ・フジタカ!$D:$D,[4]ニッカネ・フジタカ!$C:$C)</f>
        <v>50039</v>
      </c>
    </row>
    <row r="106" spans="1:9" ht="21" customHeight="1">
      <c r="A106" s="132">
        <v>105</v>
      </c>
      <c r="B106" s="151" t="s">
        <v>48</v>
      </c>
      <c r="C106" s="151" t="s">
        <v>232</v>
      </c>
      <c r="D106" s="151" t="s">
        <v>17</v>
      </c>
      <c r="E106" s="147">
        <v>1000</v>
      </c>
      <c r="F106" s="147">
        <v>726</v>
      </c>
      <c r="G106" s="148">
        <f t="shared" si="1"/>
        <v>0.72599999999999998</v>
      </c>
      <c r="H106" s="151" t="s">
        <v>44</v>
      </c>
      <c r="I106" s="150">
        <f>_xlfn.XLOOKUP(C:C,[4]ニッカネ・フジタカ!$D:$D,[4]ニッカネ・フジタカ!$C:$C)</f>
        <v>50845</v>
      </c>
    </row>
    <row r="107" spans="1:9" ht="21" customHeight="1">
      <c r="A107" s="132">
        <v>106</v>
      </c>
      <c r="B107" s="151" t="s">
        <v>48</v>
      </c>
      <c r="C107" s="151" t="s">
        <v>233</v>
      </c>
      <c r="D107" s="151" t="s">
        <v>17</v>
      </c>
      <c r="E107" s="147">
        <v>500</v>
      </c>
      <c r="F107" s="147">
        <v>250</v>
      </c>
      <c r="G107" s="148">
        <f t="shared" si="1"/>
        <v>0.5</v>
      </c>
      <c r="H107" s="151" t="s">
        <v>44</v>
      </c>
      <c r="I107" s="150">
        <f>_xlfn.XLOOKUP(C:C,[4]ニッカネ・フジタカ!$D:$D,[4]ニッカネ・フジタカ!$C:$C)</f>
        <v>50780</v>
      </c>
    </row>
    <row r="108" spans="1:9" ht="21" customHeight="1">
      <c r="A108" s="132">
        <v>107</v>
      </c>
      <c r="B108" s="151" t="s">
        <v>48</v>
      </c>
      <c r="C108" s="151" t="s">
        <v>234</v>
      </c>
      <c r="D108" s="151" t="s">
        <v>17</v>
      </c>
      <c r="E108" s="147">
        <v>100</v>
      </c>
      <c r="F108" s="147">
        <v>95</v>
      </c>
      <c r="G108" s="148">
        <f t="shared" si="1"/>
        <v>0.95</v>
      </c>
      <c r="H108" s="151" t="s">
        <v>44</v>
      </c>
      <c r="I108" s="150">
        <f>_xlfn.XLOOKUP(C:C,[4]ニッカネ・フジタカ!$D:$D,[4]ニッカネ・フジタカ!$C:$C)</f>
        <v>50046</v>
      </c>
    </row>
    <row r="109" spans="1:9" ht="21" customHeight="1">
      <c r="A109" s="132">
        <v>108</v>
      </c>
      <c r="B109" s="151" t="s">
        <v>48</v>
      </c>
      <c r="C109" s="151" t="s">
        <v>235</v>
      </c>
      <c r="D109" s="151" t="s">
        <v>20</v>
      </c>
      <c r="E109" s="147">
        <v>500</v>
      </c>
      <c r="F109" s="147">
        <v>334.67233009708735</v>
      </c>
      <c r="G109" s="148">
        <f t="shared" si="1"/>
        <v>0.66934466019417471</v>
      </c>
      <c r="H109" s="151" t="s">
        <v>44</v>
      </c>
      <c r="I109" s="150">
        <f>_xlfn.XLOOKUP(C:C,[4]ニッカネ・フジタカ!$D:$D,[4]ニッカネ・フジタカ!$C:$C)</f>
        <v>50877</v>
      </c>
    </row>
    <row r="110" spans="1:9" ht="21" customHeight="1">
      <c r="A110" s="132">
        <v>109</v>
      </c>
      <c r="B110" s="151" t="s">
        <v>48</v>
      </c>
      <c r="C110" s="151" t="s">
        <v>49</v>
      </c>
      <c r="D110" s="151" t="s">
        <v>17</v>
      </c>
      <c r="E110" s="147">
        <v>600</v>
      </c>
      <c r="F110" s="147">
        <v>740</v>
      </c>
      <c r="G110" s="148">
        <f t="shared" si="1"/>
        <v>1.2333333333333334</v>
      </c>
      <c r="H110" s="151" t="s">
        <v>42</v>
      </c>
      <c r="I110" s="150">
        <f>_xlfn.XLOOKUP(C:C,[4]ニッカネ・フジタカ!$D:$D,[4]ニッカネ・フジタカ!$C:$C)</f>
        <v>50047</v>
      </c>
    </row>
    <row r="111" spans="1:9" ht="21" customHeight="1">
      <c r="A111" s="132">
        <v>110</v>
      </c>
      <c r="B111" s="151" t="s">
        <v>48</v>
      </c>
      <c r="C111" s="151" t="s">
        <v>236</v>
      </c>
      <c r="D111" s="151" t="s">
        <v>17</v>
      </c>
      <c r="E111" s="147">
        <v>500</v>
      </c>
      <c r="F111" s="147">
        <v>389</v>
      </c>
      <c r="G111" s="148">
        <f t="shared" si="1"/>
        <v>0.77800000000000002</v>
      </c>
      <c r="H111" s="151" t="s">
        <v>44</v>
      </c>
      <c r="I111" s="150">
        <f>_xlfn.XLOOKUP(C:C,[4]ニッカネ・フジタカ!$D:$D,[4]ニッカネ・フジタカ!$C:$C)</f>
        <v>51153</v>
      </c>
    </row>
    <row r="112" spans="1:9" ht="21" customHeight="1">
      <c r="A112" s="132">
        <v>111</v>
      </c>
      <c r="B112" s="151" t="s">
        <v>48</v>
      </c>
      <c r="C112" s="151" t="s">
        <v>237</v>
      </c>
      <c r="D112" s="147" t="s">
        <v>11</v>
      </c>
      <c r="E112" s="147">
        <v>500</v>
      </c>
      <c r="F112" s="147">
        <v>401.08830845771143</v>
      </c>
      <c r="G112" s="148">
        <f t="shared" si="1"/>
        <v>0.80217661691542286</v>
      </c>
      <c r="H112" s="151" t="s">
        <v>44</v>
      </c>
      <c r="I112" s="150">
        <f>_xlfn.XLOOKUP(C:C,[4]ニッカネ・フジタカ!$D:$D,[4]ニッカネ・フジタカ!$C:$C)</f>
        <v>50043</v>
      </c>
    </row>
    <row r="113" spans="1:9" ht="21" customHeight="1">
      <c r="A113" s="132">
        <v>112</v>
      </c>
      <c r="B113" s="151" t="s">
        <v>48</v>
      </c>
      <c r="C113" s="151" t="s">
        <v>238</v>
      </c>
      <c r="D113" s="147" t="s">
        <v>11</v>
      </c>
      <c r="E113" s="147">
        <v>500</v>
      </c>
      <c r="F113" s="147">
        <v>495</v>
      </c>
      <c r="G113" s="148">
        <f t="shared" si="1"/>
        <v>0.99</v>
      </c>
      <c r="H113" s="151" t="s">
        <v>44</v>
      </c>
      <c r="I113" s="150">
        <f>_xlfn.XLOOKUP(C:C,[4]ニッカネ・フジタカ!$D:$D,[4]ニッカネ・フジタカ!$C:$C)</f>
        <v>50041</v>
      </c>
    </row>
    <row r="114" spans="1:9" ht="21" customHeight="1">
      <c r="A114" s="132">
        <v>113</v>
      </c>
      <c r="B114" s="151" t="s">
        <v>48</v>
      </c>
      <c r="C114" s="151" t="s">
        <v>559</v>
      </c>
      <c r="D114" s="147" t="s">
        <v>11</v>
      </c>
      <c r="E114" s="147">
        <v>120</v>
      </c>
      <c r="F114" s="147">
        <v>519</v>
      </c>
      <c r="G114" s="148">
        <f t="shared" si="1"/>
        <v>4.3250000000000002</v>
      </c>
      <c r="H114" s="151" t="s">
        <v>42</v>
      </c>
      <c r="I114" s="150">
        <f>_xlfn.XLOOKUP(C:C,[4]ニッカネ・フジタカ!$D:$D,[4]ニッカネ・フジタカ!$C:$C)</f>
        <v>51511</v>
      </c>
    </row>
    <row r="115" spans="1:9" ht="21" customHeight="1">
      <c r="A115" s="132">
        <v>114</v>
      </c>
      <c r="B115" s="151" t="s">
        <v>48</v>
      </c>
      <c r="C115" s="151" t="s">
        <v>560</v>
      </c>
      <c r="D115" s="147" t="s">
        <v>11</v>
      </c>
      <c r="E115" s="147">
        <v>90</v>
      </c>
      <c r="F115" s="147">
        <v>493</v>
      </c>
      <c r="G115" s="148">
        <f t="shared" si="1"/>
        <v>5.4777777777777779</v>
      </c>
      <c r="H115" s="151" t="s">
        <v>42</v>
      </c>
      <c r="I115" s="150">
        <f>_xlfn.XLOOKUP(C:C,[4]ニッカネ・フジタカ!$D:$D,[4]ニッカネ・フジタカ!$C:$C)</f>
        <v>50763</v>
      </c>
    </row>
    <row r="116" spans="1:9" ht="21" customHeight="1">
      <c r="A116" s="132">
        <v>115</v>
      </c>
      <c r="B116" s="151" t="s">
        <v>48</v>
      </c>
      <c r="C116" s="151" t="s">
        <v>50</v>
      </c>
      <c r="D116" s="147" t="s">
        <v>17</v>
      </c>
      <c r="E116" s="147">
        <v>75</v>
      </c>
      <c r="F116" s="147">
        <v>112</v>
      </c>
      <c r="G116" s="148">
        <f t="shared" si="1"/>
        <v>1.4933333333333334</v>
      </c>
      <c r="H116" s="151" t="s">
        <v>44</v>
      </c>
      <c r="I116" s="150">
        <f>_xlfn.XLOOKUP(C:C,[4]ニッカネ・フジタカ!$D:$D,[4]ニッカネ・フジタカ!$C:$C)</f>
        <v>50880</v>
      </c>
    </row>
    <row r="117" spans="1:9" ht="21" customHeight="1">
      <c r="A117" s="132">
        <v>116</v>
      </c>
      <c r="B117" s="151" t="s">
        <v>48</v>
      </c>
      <c r="C117" s="151" t="s">
        <v>239</v>
      </c>
      <c r="D117" s="147" t="s">
        <v>51</v>
      </c>
      <c r="E117" s="147">
        <v>350</v>
      </c>
      <c r="F117" s="147">
        <v>146</v>
      </c>
      <c r="G117" s="148">
        <f t="shared" si="1"/>
        <v>0.41714285714285715</v>
      </c>
      <c r="H117" s="151" t="s">
        <v>44</v>
      </c>
      <c r="I117" s="150">
        <f>_xlfn.XLOOKUP(C:C,[4]ニッカネ・フジタカ!$D:$D,[4]ニッカネ・フジタカ!$C:$C)</f>
        <v>51047</v>
      </c>
    </row>
    <row r="118" spans="1:9" ht="21" customHeight="1">
      <c r="A118" s="132">
        <v>117</v>
      </c>
      <c r="B118" s="151" t="s">
        <v>48</v>
      </c>
      <c r="C118" s="151" t="s">
        <v>561</v>
      </c>
      <c r="D118" s="147" t="s">
        <v>11</v>
      </c>
      <c r="E118" s="147">
        <v>260</v>
      </c>
      <c r="F118" s="147">
        <v>173</v>
      </c>
      <c r="G118" s="148">
        <f t="shared" si="1"/>
        <v>0.66538461538461535</v>
      </c>
      <c r="H118" s="151" t="s">
        <v>44</v>
      </c>
      <c r="I118" s="150">
        <f>_xlfn.XLOOKUP(C:C,[4]ニッカネ・フジタカ!$D:$D,[4]ニッカネ・フジタカ!$C:$C)</f>
        <v>51445</v>
      </c>
    </row>
    <row r="119" spans="1:9" ht="21" customHeight="1">
      <c r="A119" s="132">
        <v>118</v>
      </c>
      <c r="B119" s="151" t="s">
        <v>48</v>
      </c>
      <c r="C119" s="151" t="s">
        <v>52</v>
      </c>
      <c r="D119" s="147" t="s">
        <v>11</v>
      </c>
      <c r="E119" s="147">
        <v>360</v>
      </c>
      <c r="F119" s="147">
        <v>162</v>
      </c>
      <c r="G119" s="148">
        <f t="shared" si="1"/>
        <v>0.45</v>
      </c>
      <c r="H119" s="151" t="s">
        <v>44</v>
      </c>
      <c r="I119" s="150">
        <f>_xlfn.XLOOKUP(C:C,[4]ニッカネ・フジタカ!$D:$D,[4]ニッカネ・フジタカ!$C:$C)</f>
        <v>50883</v>
      </c>
    </row>
    <row r="120" spans="1:9" ht="21" customHeight="1">
      <c r="A120" s="132">
        <v>119</v>
      </c>
      <c r="B120" s="151" t="s">
        <v>48</v>
      </c>
      <c r="C120" s="151" t="s">
        <v>240</v>
      </c>
      <c r="D120" s="151" t="s">
        <v>51</v>
      </c>
      <c r="E120" s="147">
        <v>250</v>
      </c>
      <c r="F120" s="147">
        <v>89</v>
      </c>
      <c r="G120" s="148">
        <f t="shared" si="1"/>
        <v>0.35599999999999998</v>
      </c>
      <c r="H120" s="151" t="s">
        <v>44</v>
      </c>
      <c r="I120" s="150">
        <f>_xlfn.XLOOKUP(C:C,[4]ニッカネ・フジタカ!$D:$D,[4]ニッカネ・フジタカ!$C:$C)</f>
        <v>50034</v>
      </c>
    </row>
    <row r="121" spans="1:9" ht="21" customHeight="1">
      <c r="A121" s="132">
        <v>120</v>
      </c>
      <c r="B121" s="151" t="s">
        <v>48</v>
      </c>
      <c r="C121" s="151" t="s">
        <v>241</v>
      </c>
      <c r="D121" s="151" t="s">
        <v>20</v>
      </c>
      <c r="E121" s="147">
        <v>200</v>
      </c>
      <c r="F121" s="147">
        <v>96</v>
      </c>
      <c r="G121" s="148">
        <f t="shared" si="1"/>
        <v>0.48</v>
      </c>
      <c r="H121" s="151" t="s">
        <v>44</v>
      </c>
      <c r="I121" s="150">
        <f>_xlfn.XLOOKUP(C:C,[4]ニッカネ・フジタカ!$D:$D,[4]ニッカネ・フジタカ!$C:$C)</f>
        <v>51519</v>
      </c>
    </row>
    <row r="122" spans="1:9" ht="21" customHeight="1">
      <c r="A122" s="132">
        <v>121</v>
      </c>
      <c r="B122" s="151" t="s">
        <v>48</v>
      </c>
      <c r="C122" s="151" t="s">
        <v>242</v>
      </c>
      <c r="D122" s="151" t="s">
        <v>45</v>
      </c>
      <c r="E122" s="147">
        <v>100</v>
      </c>
      <c r="F122" s="147">
        <v>181</v>
      </c>
      <c r="G122" s="148">
        <f t="shared" si="1"/>
        <v>1.81</v>
      </c>
      <c r="H122" s="151" t="s">
        <v>44</v>
      </c>
      <c r="I122" s="150">
        <f>_xlfn.XLOOKUP(C:C,[4]ニッカネ・フジタカ!$D:$D,[4]ニッカネ・フジタカ!$C:$C)</f>
        <v>51354</v>
      </c>
    </row>
    <row r="123" spans="1:9" ht="21" customHeight="1">
      <c r="A123" s="132">
        <v>122</v>
      </c>
      <c r="B123" s="151" t="s">
        <v>53</v>
      </c>
      <c r="C123" s="151" t="s">
        <v>243</v>
      </c>
      <c r="D123" s="151" t="s">
        <v>54</v>
      </c>
      <c r="E123" s="147">
        <v>1000</v>
      </c>
      <c r="F123" s="147">
        <v>656</v>
      </c>
      <c r="G123" s="148">
        <f t="shared" si="1"/>
        <v>0.65600000000000003</v>
      </c>
      <c r="H123" s="151" t="s">
        <v>55</v>
      </c>
      <c r="I123" s="150">
        <f>_xlfn.XLOOKUP(C:C,[4]ニッカネ・フジタカ!$D:$D,[4]ニッカネ・フジタカ!$C:$C)</f>
        <v>50832</v>
      </c>
    </row>
    <row r="124" spans="1:9" ht="21" customHeight="1">
      <c r="A124" s="132">
        <v>123</v>
      </c>
      <c r="B124" s="151" t="s">
        <v>56</v>
      </c>
      <c r="C124" s="151" t="s">
        <v>244</v>
      </c>
      <c r="D124" s="151" t="s">
        <v>17</v>
      </c>
      <c r="E124" s="147">
        <v>1000</v>
      </c>
      <c r="F124" s="147">
        <v>1049</v>
      </c>
      <c r="G124" s="148">
        <f t="shared" si="1"/>
        <v>1.0489999999999999</v>
      </c>
      <c r="H124" s="151"/>
      <c r="I124" s="150">
        <f>_xlfn.XLOOKUP(C:C,[4]ニッカネ・フジタカ!$D:$D,[4]ニッカネ・フジタカ!$C:$C)</f>
        <v>50844</v>
      </c>
    </row>
    <row r="125" spans="1:9" ht="21" customHeight="1">
      <c r="A125" s="132">
        <v>124</v>
      </c>
      <c r="B125" s="151" t="s">
        <v>56</v>
      </c>
      <c r="C125" s="151" t="s">
        <v>245</v>
      </c>
      <c r="D125" s="151" t="s">
        <v>17</v>
      </c>
      <c r="E125" s="147">
        <v>300</v>
      </c>
      <c r="F125" s="147">
        <v>372</v>
      </c>
      <c r="G125" s="148">
        <f t="shared" si="1"/>
        <v>1.24</v>
      </c>
      <c r="H125" s="151"/>
      <c r="I125" s="150">
        <f>_xlfn.XLOOKUP(C:C,[4]ニッカネ・フジタカ!$D:$D,[4]ニッカネ・フジタカ!$C:$C)</f>
        <v>50933</v>
      </c>
    </row>
    <row r="126" spans="1:9" ht="21" customHeight="1">
      <c r="A126" s="132">
        <v>125</v>
      </c>
      <c r="B126" s="151" t="s">
        <v>56</v>
      </c>
      <c r="C126" s="151" t="s">
        <v>246</v>
      </c>
      <c r="D126" s="151" t="s">
        <v>17</v>
      </c>
      <c r="E126" s="147">
        <v>270</v>
      </c>
      <c r="F126" s="147">
        <v>387</v>
      </c>
      <c r="G126" s="148">
        <f t="shared" si="1"/>
        <v>1.4333333333333333</v>
      </c>
      <c r="H126" s="151"/>
      <c r="I126" s="150">
        <f>_xlfn.XLOOKUP(C:C,[4]ニッカネ・フジタカ!$D:$D,[4]ニッカネ・フジタカ!$C:$C)</f>
        <v>50934</v>
      </c>
    </row>
    <row r="127" spans="1:9" ht="21" customHeight="1">
      <c r="A127" s="132">
        <v>126</v>
      </c>
      <c r="B127" s="151" t="s">
        <v>57</v>
      </c>
      <c r="C127" s="151" t="s">
        <v>247</v>
      </c>
      <c r="D127" s="151" t="s">
        <v>17</v>
      </c>
      <c r="E127" s="147">
        <v>80</v>
      </c>
      <c r="F127" s="147">
        <v>196</v>
      </c>
      <c r="G127" s="148">
        <f t="shared" si="1"/>
        <v>2.4500000000000002</v>
      </c>
      <c r="H127" s="151" t="s">
        <v>58</v>
      </c>
      <c r="I127" s="150">
        <f>_xlfn.XLOOKUP(C:C,[4]ニッカネ・フジタカ!$D:$D,[4]ニッカネ・フジタカ!$C:$C)</f>
        <v>50868</v>
      </c>
    </row>
    <row r="128" spans="1:9" ht="21" customHeight="1">
      <c r="A128" s="132">
        <v>127</v>
      </c>
      <c r="B128" s="151" t="s">
        <v>57</v>
      </c>
      <c r="C128" s="151" t="s">
        <v>248</v>
      </c>
      <c r="D128" s="151" t="s">
        <v>17</v>
      </c>
      <c r="E128" s="147">
        <v>80</v>
      </c>
      <c r="F128" s="147">
        <v>206</v>
      </c>
      <c r="G128" s="148">
        <f t="shared" si="1"/>
        <v>2.5750000000000002</v>
      </c>
      <c r="H128" s="151" t="s">
        <v>58</v>
      </c>
      <c r="I128" s="150">
        <f>_xlfn.XLOOKUP(C:C,[4]ニッカネ・フジタカ!$D:$D,[4]ニッカネ・フジタカ!$C:$C)</f>
        <v>50869</v>
      </c>
    </row>
    <row r="129" spans="1:9" ht="21" customHeight="1">
      <c r="A129" s="132">
        <v>128</v>
      </c>
      <c r="B129" s="151" t="s">
        <v>57</v>
      </c>
      <c r="C129" s="151" t="s">
        <v>249</v>
      </c>
      <c r="D129" s="151" t="s">
        <v>17</v>
      </c>
      <c r="E129" s="147">
        <v>70</v>
      </c>
      <c r="F129" s="147">
        <v>205</v>
      </c>
      <c r="G129" s="148">
        <f t="shared" si="1"/>
        <v>2.9285714285714284</v>
      </c>
      <c r="H129" s="151" t="s">
        <v>58</v>
      </c>
      <c r="I129" s="150">
        <f>_xlfn.XLOOKUP(C:C,[4]ニッカネ・フジタカ!$D:$D,[4]ニッカネ・フジタカ!$C:$C)</f>
        <v>50935</v>
      </c>
    </row>
    <row r="130" spans="1:9" ht="21" customHeight="1">
      <c r="A130" s="132">
        <v>129</v>
      </c>
      <c r="B130" s="151" t="s">
        <v>57</v>
      </c>
      <c r="C130" s="151" t="s">
        <v>250</v>
      </c>
      <c r="D130" s="151" t="s">
        <v>17</v>
      </c>
      <c r="E130" s="147">
        <v>70</v>
      </c>
      <c r="F130" s="147">
        <v>196</v>
      </c>
      <c r="G130" s="148">
        <f t="shared" si="1"/>
        <v>2.8</v>
      </c>
      <c r="H130" s="151" t="s">
        <v>59</v>
      </c>
      <c r="I130" s="150">
        <f>_xlfn.XLOOKUP(C:C,[4]ニッカネ・フジタカ!$D:$D,[4]ニッカネ・フジタカ!$C:$C)</f>
        <v>50870</v>
      </c>
    </row>
    <row r="131" spans="1:9" ht="21" customHeight="1">
      <c r="A131" s="132">
        <v>130</v>
      </c>
      <c r="B131" s="151" t="s">
        <v>60</v>
      </c>
      <c r="C131" s="151" t="s">
        <v>251</v>
      </c>
      <c r="D131" s="151" t="s">
        <v>11</v>
      </c>
      <c r="E131" s="147">
        <v>390</v>
      </c>
      <c r="F131" s="147">
        <v>166</v>
      </c>
      <c r="G131" s="148">
        <f t="shared" si="1"/>
        <v>0.42564102564102563</v>
      </c>
      <c r="H131" s="151"/>
      <c r="I131" s="150">
        <f>_xlfn.XLOOKUP(C:C,[4]ニッカネ・フジタカ!$D:$D,[4]ニッカネ・フジタカ!$C:$C)</f>
        <v>50871</v>
      </c>
    </row>
    <row r="132" spans="1:9" ht="21" customHeight="1">
      <c r="A132" s="132">
        <v>131</v>
      </c>
      <c r="B132" s="151" t="s">
        <v>61</v>
      </c>
      <c r="C132" s="151" t="s">
        <v>252</v>
      </c>
      <c r="D132" s="151" t="s">
        <v>62</v>
      </c>
      <c r="E132" s="147">
        <v>50</v>
      </c>
      <c r="F132" s="147">
        <v>183.40304182509504</v>
      </c>
      <c r="G132" s="148">
        <f t="shared" si="1"/>
        <v>3.6680608365019007</v>
      </c>
      <c r="H132" s="151"/>
      <c r="I132" s="150">
        <f>_xlfn.XLOOKUP(C:C,[4]ニッカネ・フジタカ!$D:$D,[4]ニッカネ・フジタカ!$C:$C)</f>
        <v>50940</v>
      </c>
    </row>
    <row r="133" spans="1:9" s="50" customFormat="1" ht="21" customHeight="1">
      <c r="A133" s="132">
        <v>132</v>
      </c>
      <c r="B133" s="151" t="s">
        <v>61</v>
      </c>
      <c r="C133" s="151" t="s">
        <v>253</v>
      </c>
      <c r="D133" s="151" t="s">
        <v>11</v>
      </c>
      <c r="E133" s="147">
        <v>240</v>
      </c>
      <c r="F133" s="147">
        <v>169</v>
      </c>
      <c r="G133" s="148">
        <f t="shared" si="1"/>
        <v>0.70416666666666672</v>
      </c>
      <c r="H133" s="151"/>
      <c r="I133" s="150">
        <f>_xlfn.XLOOKUP(C:C,[4]ニッカネ・フジタカ!$D:$D,[4]ニッカネ・フジタカ!$C:$C)</f>
        <v>50605</v>
      </c>
    </row>
    <row r="134" spans="1:9" s="50" customFormat="1" ht="21" customHeight="1">
      <c r="A134" s="132">
        <v>133</v>
      </c>
      <c r="B134" s="151" t="s">
        <v>61</v>
      </c>
      <c r="C134" s="151" t="s">
        <v>254</v>
      </c>
      <c r="D134" s="151" t="s">
        <v>63</v>
      </c>
      <c r="E134" s="147">
        <v>410</v>
      </c>
      <c r="F134" s="147">
        <v>194.45239680426099</v>
      </c>
      <c r="G134" s="148">
        <f t="shared" ref="G134:G200" si="2">F134/E134</f>
        <v>0.47427413854697803</v>
      </c>
      <c r="H134" s="151"/>
      <c r="I134" s="150">
        <f>_xlfn.XLOOKUP(C:C,[4]ニッカネ・フジタカ!$D:$D,[4]ニッカネ・フジタカ!$C:$C)</f>
        <v>50604</v>
      </c>
    </row>
    <row r="135" spans="1:9" ht="21" customHeight="1">
      <c r="A135" s="132">
        <v>134</v>
      </c>
      <c r="B135" s="151" t="s">
        <v>61</v>
      </c>
      <c r="C135" s="152" t="s">
        <v>255</v>
      </c>
      <c r="D135" s="151" t="s">
        <v>11</v>
      </c>
      <c r="E135" s="147">
        <v>300</v>
      </c>
      <c r="F135" s="147">
        <v>254</v>
      </c>
      <c r="G135" s="148">
        <f t="shared" si="2"/>
        <v>0.84666666666666668</v>
      </c>
      <c r="H135" s="151"/>
      <c r="I135" s="150">
        <f>_xlfn.XLOOKUP(C:C,[4]ニッカネ・フジタカ!$D:$D,[4]ニッカネ・フジタカ!$C:$C)</f>
        <v>51099</v>
      </c>
    </row>
    <row r="136" spans="1:9" ht="21" customHeight="1">
      <c r="A136" s="132">
        <v>135</v>
      </c>
      <c r="B136" s="151" t="s">
        <v>61</v>
      </c>
      <c r="C136" s="152" t="s">
        <v>256</v>
      </c>
      <c r="D136" s="151" t="s">
        <v>11</v>
      </c>
      <c r="E136" s="147">
        <v>1000</v>
      </c>
      <c r="F136" s="147">
        <v>626</v>
      </c>
      <c r="G136" s="148">
        <f t="shared" si="2"/>
        <v>0.626</v>
      </c>
      <c r="H136" s="151"/>
      <c r="I136" s="150">
        <f>_xlfn.XLOOKUP(C:C,[4]ニッカネ・フジタカ!$D:$D,[4]ニッカネ・フジタカ!$C:$C)</f>
        <v>50813</v>
      </c>
    </row>
    <row r="137" spans="1:9" ht="21" customHeight="1">
      <c r="A137" s="132">
        <v>136</v>
      </c>
      <c r="B137" s="151" t="s">
        <v>64</v>
      </c>
      <c r="C137" s="151" t="s">
        <v>257</v>
      </c>
      <c r="D137" s="151" t="s">
        <v>20</v>
      </c>
      <c r="E137" s="147">
        <v>120</v>
      </c>
      <c r="F137" s="147">
        <v>282</v>
      </c>
      <c r="G137" s="148">
        <f t="shared" si="2"/>
        <v>2.35</v>
      </c>
      <c r="H137" s="151"/>
      <c r="I137" s="150">
        <f>_xlfn.XLOOKUP(C:C,[4]ニッカネ・フジタカ!$D:$D,[4]ニッカネ・フジタカ!$C:$C)</f>
        <v>50750</v>
      </c>
    </row>
    <row r="138" spans="1:9" ht="21" customHeight="1">
      <c r="A138" s="132">
        <v>137</v>
      </c>
      <c r="B138" s="151" t="s">
        <v>64</v>
      </c>
      <c r="C138" s="151" t="s">
        <v>258</v>
      </c>
      <c r="D138" s="151" t="s">
        <v>63</v>
      </c>
      <c r="E138" s="147">
        <v>340</v>
      </c>
      <c r="F138" s="147">
        <v>321</v>
      </c>
      <c r="G138" s="148">
        <f t="shared" si="2"/>
        <v>0.94411764705882351</v>
      </c>
      <c r="H138" s="151"/>
      <c r="I138" s="150">
        <f>_xlfn.XLOOKUP(C:C,[4]ニッカネ・フジタカ!$D:$D,[4]ニッカネ・フジタカ!$C:$C)</f>
        <v>50193</v>
      </c>
    </row>
    <row r="139" spans="1:9" ht="21" customHeight="1">
      <c r="A139" s="132">
        <v>138</v>
      </c>
      <c r="B139" s="151" t="s">
        <v>64</v>
      </c>
      <c r="C139" s="151" t="s">
        <v>259</v>
      </c>
      <c r="D139" s="151" t="s">
        <v>17</v>
      </c>
      <c r="E139" s="147">
        <v>200</v>
      </c>
      <c r="F139" s="147">
        <v>286.8062974416643</v>
      </c>
      <c r="G139" s="148">
        <f t="shared" si="2"/>
        <v>1.4340314872083215</v>
      </c>
      <c r="H139" s="151"/>
      <c r="I139" s="150">
        <f>_xlfn.XLOOKUP(C:C,[4]ニッカネ・フジタカ!$D:$D,[4]ニッカネ・フジタカ!$C:$C)</f>
        <v>50795</v>
      </c>
    </row>
    <row r="140" spans="1:9" ht="21" customHeight="1">
      <c r="A140" s="132">
        <v>139</v>
      </c>
      <c r="B140" s="151" t="s">
        <v>64</v>
      </c>
      <c r="C140" s="151" t="s">
        <v>260</v>
      </c>
      <c r="D140" s="151" t="s">
        <v>66</v>
      </c>
      <c r="E140" s="147">
        <v>200</v>
      </c>
      <c r="F140" s="147">
        <v>555</v>
      </c>
      <c r="G140" s="148">
        <f t="shared" si="2"/>
        <v>2.7749999999999999</v>
      </c>
      <c r="H140" s="151" t="s">
        <v>22</v>
      </c>
      <c r="I140" s="150">
        <f>_xlfn.XLOOKUP(C:C,[4]ニッカネ・フジタカ!$D:$D,[4]ニッカネ・フジタカ!$C:$C)</f>
        <v>50927</v>
      </c>
    </row>
    <row r="141" spans="1:9" ht="21" customHeight="1">
      <c r="A141" s="132">
        <v>140</v>
      </c>
      <c r="B141" s="151" t="s">
        <v>64</v>
      </c>
      <c r="C141" s="152" t="s">
        <v>261</v>
      </c>
      <c r="D141" s="152" t="s">
        <v>262</v>
      </c>
      <c r="E141" s="147">
        <v>250</v>
      </c>
      <c r="F141" s="147">
        <v>464</v>
      </c>
      <c r="G141" s="148">
        <f t="shared" si="2"/>
        <v>1.8560000000000001</v>
      </c>
      <c r="H141" s="151"/>
      <c r="I141" s="150">
        <f>_xlfn.XLOOKUP(C:C,[4]ニッカネ・フジタカ!$D:$D,[4]ニッカネ・フジタカ!$C:$C)</f>
        <v>50875</v>
      </c>
    </row>
    <row r="142" spans="1:9" ht="21" customHeight="1">
      <c r="A142" s="132">
        <v>141</v>
      </c>
      <c r="B142" s="151" t="s">
        <v>64</v>
      </c>
      <c r="C142" s="152" t="s">
        <v>263</v>
      </c>
      <c r="D142" s="152" t="s">
        <v>262</v>
      </c>
      <c r="E142" s="147">
        <v>250</v>
      </c>
      <c r="F142" s="147">
        <v>451</v>
      </c>
      <c r="G142" s="148">
        <f t="shared" si="2"/>
        <v>1.804</v>
      </c>
      <c r="H142" s="151" t="s">
        <v>19</v>
      </c>
      <c r="I142" s="150">
        <f>_xlfn.XLOOKUP(C:C,[4]ニッカネ・フジタカ!$D:$D,[4]ニッカネ・フジタカ!$C:$C)</f>
        <v>51106</v>
      </c>
    </row>
    <row r="143" spans="1:9" ht="21" customHeight="1">
      <c r="A143" s="132">
        <v>142</v>
      </c>
      <c r="B143" s="151" t="s">
        <v>64</v>
      </c>
      <c r="C143" s="151" t="s">
        <v>264</v>
      </c>
      <c r="D143" s="151" t="s">
        <v>20</v>
      </c>
      <c r="E143" s="147">
        <v>1000</v>
      </c>
      <c r="F143" s="147">
        <v>416</v>
      </c>
      <c r="G143" s="148">
        <f t="shared" si="2"/>
        <v>0.41599999999999998</v>
      </c>
      <c r="H143" s="151" t="s">
        <v>22</v>
      </c>
      <c r="I143" s="150">
        <f>_xlfn.XLOOKUP(C:C,[4]ニッカネ・フジタカ!$D:$D,[4]ニッカネ・フジタカ!$C:$C)</f>
        <v>50471</v>
      </c>
    </row>
    <row r="144" spans="1:9" ht="21" customHeight="1">
      <c r="A144" s="132">
        <v>143</v>
      </c>
      <c r="B144" s="151" t="s">
        <v>64</v>
      </c>
      <c r="C144" s="151" t="s">
        <v>265</v>
      </c>
      <c r="D144" s="151" t="s">
        <v>67</v>
      </c>
      <c r="E144" s="147">
        <v>200</v>
      </c>
      <c r="F144" s="147">
        <v>104</v>
      </c>
      <c r="G144" s="148">
        <f t="shared" si="2"/>
        <v>0.52</v>
      </c>
      <c r="H144" s="151" t="s">
        <v>19</v>
      </c>
      <c r="I144" s="150">
        <f>_xlfn.XLOOKUP(C:C,[4]ニッカネ・フジタカ!$D:$D,[4]ニッカネ・フジタカ!$C:$C)</f>
        <v>50904</v>
      </c>
    </row>
    <row r="145" spans="1:9" ht="21" customHeight="1">
      <c r="A145" s="132">
        <v>144</v>
      </c>
      <c r="B145" s="151" t="s">
        <v>64</v>
      </c>
      <c r="C145" s="151" t="s">
        <v>266</v>
      </c>
      <c r="D145" s="151" t="s">
        <v>20</v>
      </c>
      <c r="E145" s="147">
        <v>200</v>
      </c>
      <c r="F145" s="147">
        <v>104</v>
      </c>
      <c r="G145" s="148">
        <f t="shared" si="2"/>
        <v>0.52</v>
      </c>
      <c r="H145" s="151"/>
      <c r="I145" s="150">
        <f>_xlfn.XLOOKUP(C:C,[4]ニッカネ・フジタカ!$D:$D,[4]ニッカネ・フジタカ!$C:$C)</f>
        <v>50905</v>
      </c>
    </row>
    <row r="146" spans="1:9" ht="21" customHeight="1">
      <c r="A146" s="132">
        <v>145</v>
      </c>
      <c r="B146" s="151" t="s">
        <v>64</v>
      </c>
      <c r="C146" s="151" t="s">
        <v>267</v>
      </c>
      <c r="D146" s="151" t="s">
        <v>63</v>
      </c>
      <c r="E146" s="147">
        <v>180</v>
      </c>
      <c r="F146" s="147">
        <v>576</v>
      </c>
      <c r="G146" s="148">
        <f t="shared" si="2"/>
        <v>3.2</v>
      </c>
      <c r="H146" s="151" t="s">
        <v>65</v>
      </c>
      <c r="I146" s="150">
        <f>_xlfn.XLOOKUP(C:C,[4]ニッカネ・フジタカ!$D:$D,[4]ニッカネ・フジタカ!$C:$C)</f>
        <v>51068</v>
      </c>
    </row>
    <row r="147" spans="1:9" ht="21" customHeight="1">
      <c r="A147" s="132">
        <v>146</v>
      </c>
      <c r="B147" s="151" t="s">
        <v>64</v>
      </c>
      <c r="C147" s="151" t="s">
        <v>268</v>
      </c>
      <c r="D147" s="151" t="s">
        <v>63</v>
      </c>
      <c r="E147" s="147">
        <v>175</v>
      </c>
      <c r="F147" s="147">
        <v>300</v>
      </c>
      <c r="G147" s="148">
        <f t="shared" si="2"/>
        <v>1.7142857142857142</v>
      </c>
      <c r="H147" s="151"/>
      <c r="I147" s="150">
        <f>_xlfn.XLOOKUP(C:C,[4]ニッカネ・フジタカ!$D:$D,[4]ニッカネ・フジタカ!$C:$C)</f>
        <v>51069</v>
      </c>
    </row>
    <row r="148" spans="1:9" ht="21" customHeight="1">
      <c r="A148" s="132">
        <v>147</v>
      </c>
      <c r="B148" s="151" t="s">
        <v>68</v>
      </c>
      <c r="C148" s="151" t="s">
        <v>269</v>
      </c>
      <c r="D148" s="151" t="s">
        <v>17</v>
      </c>
      <c r="E148" s="147">
        <v>100</v>
      </c>
      <c r="F148" s="147">
        <v>1386</v>
      </c>
      <c r="G148" s="148">
        <f t="shared" si="2"/>
        <v>13.86</v>
      </c>
      <c r="H148" s="151"/>
      <c r="I148" s="150">
        <f>_xlfn.XLOOKUP(C:C,[4]ニッカネ・フジタカ!$D:$D,[4]ニッカネ・フジタカ!$C:$C)</f>
        <v>50726</v>
      </c>
    </row>
    <row r="149" spans="1:9" ht="21" customHeight="1">
      <c r="A149" s="132">
        <v>148</v>
      </c>
      <c r="B149" s="151" t="s">
        <v>68</v>
      </c>
      <c r="C149" s="151" t="s">
        <v>270</v>
      </c>
      <c r="D149" s="151" t="s">
        <v>17</v>
      </c>
      <c r="E149" s="147">
        <v>50</v>
      </c>
      <c r="F149" s="147">
        <v>545</v>
      </c>
      <c r="G149" s="148">
        <f t="shared" si="2"/>
        <v>10.9</v>
      </c>
      <c r="H149" s="151"/>
      <c r="I149" s="150">
        <f>_xlfn.XLOOKUP(C:C,[4]ニッカネ・フジタカ!$D:$D,[4]ニッカネ・フジタカ!$C:$C)</f>
        <v>51455</v>
      </c>
    </row>
    <row r="150" spans="1:9" ht="21" customHeight="1">
      <c r="A150" s="132">
        <v>149</v>
      </c>
      <c r="B150" s="151" t="s">
        <v>68</v>
      </c>
      <c r="C150" s="151" t="s">
        <v>271</v>
      </c>
      <c r="D150" s="151" t="s">
        <v>20</v>
      </c>
      <c r="E150" s="147">
        <v>270</v>
      </c>
      <c r="F150" s="147">
        <v>433.14811457577957</v>
      </c>
      <c r="G150" s="148">
        <f t="shared" si="2"/>
        <v>1.6042522762065909</v>
      </c>
      <c r="H150" s="151" t="s">
        <v>42</v>
      </c>
      <c r="I150" s="150">
        <f>_xlfn.XLOOKUP(C:C,[4]ニッカネ・フジタカ!$D:$D,[4]ニッカネ・フジタカ!$C:$C)</f>
        <v>50873</v>
      </c>
    </row>
    <row r="151" spans="1:9" ht="21" customHeight="1">
      <c r="A151" s="132">
        <v>150</v>
      </c>
      <c r="B151" s="151" t="s">
        <v>69</v>
      </c>
      <c r="C151" s="151" t="s">
        <v>272</v>
      </c>
      <c r="D151" s="151" t="s">
        <v>17</v>
      </c>
      <c r="E151" s="147">
        <v>100</v>
      </c>
      <c r="F151" s="147">
        <v>805</v>
      </c>
      <c r="G151" s="148">
        <f t="shared" si="2"/>
        <v>8.0500000000000007</v>
      </c>
      <c r="H151" s="151"/>
      <c r="I151" s="150">
        <f>_xlfn.XLOOKUP(C:C,[4]ニッカネ・フジタカ!$D:$D,[4]ニッカネ・フジタカ!$C:$C)</f>
        <v>50725</v>
      </c>
    </row>
    <row r="152" spans="1:9" ht="21" customHeight="1">
      <c r="A152" s="132">
        <v>151</v>
      </c>
      <c r="B152" s="151" t="s">
        <v>69</v>
      </c>
      <c r="C152" s="151" t="s">
        <v>273</v>
      </c>
      <c r="D152" s="151" t="s">
        <v>17</v>
      </c>
      <c r="E152" s="147">
        <v>200</v>
      </c>
      <c r="F152" s="147">
        <v>1100</v>
      </c>
      <c r="G152" s="148">
        <f t="shared" si="2"/>
        <v>5.5</v>
      </c>
      <c r="H152" s="151"/>
      <c r="I152" s="150">
        <f>_xlfn.XLOOKUP(C:C,[4]ニッカネ・フジタカ!$D:$D,[4]ニッカネ・フジタカ!$C:$C)</f>
        <v>51057</v>
      </c>
    </row>
    <row r="153" spans="1:9" ht="21" customHeight="1">
      <c r="A153" s="132">
        <v>152</v>
      </c>
      <c r="B153" s="151" t="s">
        <v>69</v>
      </c>
      <c r="C153" s="151" t="s">
        <v>274</v>
      </c>
      <c r="D153" s="151" t="s">
        <v>17</v>
      </c>
      <c r="E153" s="147">
        <v>30</v>
      </c>
      <c r="F153" s="147">
        <v>322.5</v>
      </c>
      <c r="G153" s="148">
        <f t="shared" si="2"/>
        <v>10.75</v>
      </c>
      <c r="H153" s="151"/>
      <c r="I153" s="150">
        <f>_xlfn.XLOOKUP(C:C,[4]ニッカネ・フジタカ!$D:$D,[4]ニッカネ・フジタカ!$C:$C)</f>
        <v>50863</v>
      </c>
    </row>
    <row r="154" spans="1:9" ht="21" customHeight="1">
      <c r="A154" s="132">
        <v>153</v>
      </c>
      <c r="B154" s="151" t="s">
        <v>69</v>
      </c>
      <c r="C154" s="151" t="s">
        <v>275</v>
      </c>
      <c r="D154" s="151" t="s">
        <v>17</v>
      </c>
      <c r="E154" s="147">
        <v>100</v>
      </c>
      <c r="F154" s="147">
        <v>883</v>
      </c>
      <c r="G154" s="148">
        <f t="shared" si="2"/>
        <v>8.83</v>
      </c>
      <c r="H154" s="151"/>
      <c r="I154" s="150">
        <f>_xlfn.XLOOKUP(C:C,[4]ニッカネ・フジタカ!$D:$D,[4]ニッカネ・フジタカ!$C:$C)</f>
        <v>50201</v>
      </c>
    </row>
    <row r="155" spans="1:9" ht="21" customHeight="1">
      <c r="A155" s="132">
        <v>154</v>
      </c>
      <c r="B155" s="151" t="s">
        <v>69</v>
      </c>
      <c r="C155" s="151" t="s">
        <v>70</v>
      </c>
      <c r="D155" s="151" t="s">
        <v>17</v>
      </c>
      <c r="E155" s="147">
        <v>10</v>
      </c>
      <c r="F155" s="147">
        <v>267</v>
      </c>
      <c r="G155" s="148">
        <f t="shared" si="2"/>
        <v>26.7</v>
      </c>
      <c r="H155" s="151"/>
      <c r="I155" s="150">
        <f>_xlfn.XLOOKUP(C:C,[4]ニッカネ・フジタカ!$D:$D,[4]ニッカネ・フジタカ!$C:$C)</f>
        <v>50202</v>
      </c>
    </row>
    <row r="156" spans="1:9" ht="21" customHeight="1">
      <c r="A156" s="132">
        <v>155</v>
      </c>
      <c r="B156" s="151" t="s">
        <v>69</v>
      </c>
      <c r="C156" s="151" t="s">
        <v>276</v>
      </c>
      <c r="D156" s="151" t="s">
        <v>17</v>
      </c>
      <c r="E156" s="147">
        <v>100</v>
      </c>
      <c r="F156" s="147">
        <v>1346</v>
      </c>
      <c r="G156" s="148">
        <f t="shared" si="2"/>
        <v>13.46</v>
      </c>
      <c r="H156" s="151"/>
      <c r="I156" s="150">
        <f>_xlfn.XLOOKUP(C:C,[4]ニッカネ・フジタカ!$D:$D,[4]ニッカネ・フジタカ!$C:$C)</f>
        <v>50579</v>
      </c>
    </row>
    <row r="157" spans="1:9" ht="21" customHeight="1">
      <c r="A157" s="132">
        <v>156</v>
      </c>
      <c r="B157" s="151" t="s">
        <v>69</v>
      </c>
      <c r="C157" s="151" t="s">
        <v>277</v>
      </c>
      <c r="D157" s="151" t="s">
        <v>17</v>
      </c>
      <c r="E157" s="147">
        <v>30</v>
      </c>
      <c r="F157" s="147">
        <v>438.98298217179905</v>
      </c>
      <c r="G157" s="148">
        <f t="shared" si="2"/>
        <v>14.632766072393302</v>
      </c>
      <c r="H157" s="151"/>
      <c r="I157" s="150">
        <f>_xlfn.XLOOKUP(C:C,[4]ニッカネ・フジタカ!$D:$D,[4]ニッカネ・フジタカ!$C:$C)</f>
        <v>50204</v>
      </c>
    </row>
    <row r="158" spans="1:9" ht="21" customHeight="1">
      <c r="A158" s="132">
        <v>157</v>
      </c>
      <c r="B158" s="151" t="s">
        <v>69</v>
      </c>
      <c r="C158" s="151" t="s">
        <v>278</v>
      </c>
      <c r="D158" s="151" t="s">
        <v>17</v>
      </c>
      <c r="E158" s="147">
        <v>27</v>
      </c>
      <c r="F158" s="147">
        <v>216.06012658227849</v>
      </c>
      <c r="G158" s="148">
        <f t="shared" si="2"/>
        <v>8.002226910454759</v>
      </c>
      <c r="H158" s="151"/>
      <c r="I158" s="150">
        <f>_xlfn.XLOOKUP(C:C,[4]ニッカネ・フジタカ!$D:$D,[4]ニッカネ・フジタカ!$C:$C)</f>
        <v>50865</v>
      </c>
    </row>
    <row r="159" spans="1:9" ht="21" customHeight="1">
      <c r="A159" s="132">
        <v>158</v>
      </c>
      <c r="B159" s="151" t="s">
        <v>69</v>
      </c>
      <c r="C159" s="151" t="s">
        <v>279</v>
      </c>
      <c r="D159" s="151" t="s">
        <v>17</v>
      </c>
      <c r="E159" s="147">
        <v>500</v>
      </c>
      <c r="F159" s="147">
        <v>2310</v>
      </c>
      <c r="G159" s="148">
        <f t="shared" si="2"/>
        <v>4.62</v>
      </c>
      <c r="H159" s="151"/>
      <c r="I159" s="150">
        <f>_xlfn.XLOOKUP(C:C,[4]ニッカネ・フジタカ!$D:$D,[4]ニッカネ・フジタカ!$C:$C)</f>
        <v>50205</v>
      </c>
    </row>
    <row r="160" spans="1:9" ht="21" customHeight="1">
      <c r="A160" s="132">
        <v>159</v>
      </c>
      <c r="B160" s="151" t="s">
        <v>69</v>
      </c>
      <c r="C160" s="151" t="s">
        <v>280</v>
      </c>
      <c r="D160" s="151" t="s">
        <v>17</v>
      </c>
      <c r="E160" s="147">
        <v>35</v>
      </c>
      <c r="F160" s="147">
        <v>241.67856458413186</v>
      </c>
      <c r="G160" s="148">
        <f t="shared" si="2"/>
        <v>6.9051018452609103</v>
      </c>
      <c r="H160" s="151" t="s">
        <v>71</v>
      </c>
      <c r="I160" s="150">
        <f>_xlfn.XLOOKUP(C:C,[4]ニッカネ・フジタカ!$D:$D,[4]ニッカネ・フジタカ!$C:$C)</f>
        <v>50674</v>
      </c>
    </row>
    <row r="161" spans="1:9" ht="21" customHeight="1">
      <c r="A161" s="132">
        <v>160</v>
      </c>
      <c r="B161" s="151" t="s">
        <v>69</v>
      </c>
      <c r="C161" s="151" t="s">
        <v>470</v>
      </c>
      <c r="D161" s="151" t="s">
        <v>45</v>
      </c>
      <c r="E161" s="147">
        <v>300</v>
      </c>
      <c r="F161" s="147">
        <v>1022</v>
      </c>
      <c r="G161" s="148">
        <f t="shared" si="2"/>
        <v>3.4066666666666667</v>
      </c>
      <c r="H161" s="151"/>
      <c r="I161" s="150">
        <f>_xlfn.XLOOKUP(C:C,[4]ニッカネ・フジタカ!$D:$D,[4]ニッカネ・フジタカ!$C:$C)</f>
        <v>51503</v>
      </c>
    </row>
    <row r="162" spans="1:9" ht="21" customHeight="1">
      <c r="A162" s="132">
        <v>161</v>
      </c>
      <c r="B162" s="151" t="s">
        <v>69</v>
      </c>
      <c r="C162" s="151" t="s">
        <v>72</v>
      </c>
      <c r="D162" s="151" t="s">
        <v>54</v>
      </c>
      <c r="E162" s="147">
        <v>80</v>
      </c>
      <c r="F162" s="147">
        <v>1220</v>
      </c>
      <c r="G162" s="148">
        <f t="shared" si="2"/>
        <v>15.25</v>
      </c>
      <c r="H162" s="151"/>
      <c r="I162" s="150">
        <f>_xlfn.XLOOKUP(C:C,[4]ニッカネ・フジタカ!$D:$D,[4]ニッカネ・フジタカ!$C:$C)</f>
        <v>50210</v>
      </c>
    </row>
    <row r="163" spans="1:9" ht="21" customHeight="1">
      <c r="A163" s="132">
        <v>162</v>
      </c>
      <c r="B163" s="151" t="s">
        <v>73</v>
      </c>
      <c r="C163" s="151" t="s">
        <v>281</v>
      </c>
      <c r="D163" s="151" t="s">
        <v>17</v>
      </c>
      <c r="E163" s="147">
        <v>1000</v>
      </c>
      <c r="F163" s="147">
        <v>1297</v>
      </c>
      <c r="G163" s="148">
        <f t="shared" si="2"/>
        <v>1.2969999999999999</v>
      </c>
      <c r="H163" s="151" t="s">
        <v>74</v>
      </c>
      <c r="I163" s="150">
        <f>_xlfn.XLOOKUP(C:C,[4]ニッカネ・フジタカ!$D:$D,[4]ニッカネ・フジタカ!$C:$C)</f>
        <v>51554</v>
      </c>
    </row>
    <row r="164" spans="1:9" ht="21" customHeight="1">
      <c r="A164" s="132">
        <v>163</v>
      </c>
      <c r="B164" s="151" t="s">
        <v>73</v>
      </c>
      <c r="C164" s="151" t="s">
        <v>282</v>
      </c>
      <c r="D164" s="151" t="s">
        <v>11</v>
      </c>
      <c r="E164" s="147">
        <v>200</v>
      </c>
      <c r="F164" s="147">
        <v>826</v>
      </c>
      <c r="G164" s="148">
        <f t="shared" si="2"/>
        <v>4.13</v>
      </c>
      <c r="H164" s="151" t="s">
        <v>74</v>
      </c>
      <c r="I164" s="150">
        <f>_xlfn.XLOOKUP(C:C,[4]ニッカネ・フジタカ!$D:$D,[4]ニッカネ・フジタカ!$C:$C)</f>
        <v>50535</v>
      </c>
    </row>
    <row r="165" spans="1:9" ht="21" customHeight="1">
      <c r="A165" s="132">
        <v>164</v>
      </c>
      <c r="B165" s="151" t="s">
        <v>73</v>
      </c>
      <c r="C165" s="151" t="s">
        <v>283</v>
      </c>
      <c r="D165" s="151" t="s">
        <v>11</v>
      </c>
      <c r="E165" s="147">
        <v>200</v>
      </c>
      <c r="F165" s="147">
        <v>675</v>
      </c>
      <c r="G165" s="148">
        <f t="shared" si="2"/>
        <v>3.375</v>
      </c>
      <c r="H165" s="151"/>
      <c r="I165" s="150">
        <f>_xlfn.XLOOKUP(C:C,[4]ニッカネ・フジタカ!$D:$D,[4]ニッカネ・フジタカ!$C:$C)</f>
        <v>50660</v>
      </c>
    </row>
    <row r="166" spans="1:9" ht="21" customHeight="1">
      <c r="A166" s="132">
        <v>165</v>
      </c>
      <c r="B166" s="151" t="s">
        <v>73</v>
      </c>
      <c r="C166" s="151" t="s">
        <v>284</v>
      </c>
      <c r="D166" s="151" t="s">
        <v>63</v>
      </c>
      <c r="E166" s="147">
        <v>185</v>
      </c>
      <c r="F166" s="147">
        <v>266</v>
      </c>
      <c r="G166" s="148">
        <f t="shared" si="2"/>
        <v>1.4378378378378378</v>
      </c>
      <c r="H166" s="151" t="s">
        <v>44</v>
      </c>
      <c r="I166" s="150">
        <f>_xlfn.XLOOKUP(C:C,[4]ニッカネ・フジタカ!$D:$D,[4]ニッカネ・フジタカ!$C:$C)</f>
        <v>50848</v>
      </c>
    </row>
    <row r="167" spans="1:9" ht="21" customHeight="1">
      <c r="A167" s="132">
        <v>166</v>
      </c>
      <c r="B167" s="151" t="s">
        <v>73</v>
      </c>
      <c r="C167" s="151" t="s">
        <v>285</v>
      </c>
      <c r="D167" s="151" t="s">
        <v>11</v>
      </c>
      <c r="E167" s="147">
        <v>600</v>
      </c>
      <c r="F167" s="147">
        <v>532</v>
      </c>
      <c r="G167" s="148">
        <f t="shared" si="2"/>
        <v>0.88666666666666671</v>
      </c>
      <c r="H167" s="151" t="s">
        <v>44</v>
      </c>
      <c r="I167" s="150">
        <f>_xlfn.XLOOKUP(C:C,[4]ニッカネ・フジタカ!$D:$D,[4]ニッカネ・フジタカ!$C:$C)</f>
        <v>50900</v>
      </c>
    </row>
    <row r="168" spans="1:9" ht="21" customHeight="1">
      <c r="A168" s="132">
        <v>167</v>
      </c>
      <c r="B168" s="151" t="s">
        <v>73</v>
      </c>
      <c r="C168" s="151" t="s">
        <v>75</v>
      </c>
      <c r="D168" s="151" t="s">
        <v>11</v>
      </c>
      <c r="E168" s="147">
        <v>500</v>
      </c>
      <c r="F168" s="147">
        <v>425</v>
      </c>
      <c r="G168" s="148">
        <f t="shared" si="2"/>
        <v>0.85</v>
      </c>
      <c r="H168" s="151"/>
      <c r="I168" s="150">
        <f>_xlfn.XLOOKUP(C:C,[4]ニッカネ・フジタカ!$D:$D,[4]ニッカネ・フジタカ!$C:$C)</f>
        <v>50861</v>
      </c>
    </row>
    <row r="169" spans="1:9" ht="21" customHeight="1">
      <c r="A169" s="132">
        <v>168</v>
      </c>
      <c r="B169" s="151" t="s">
        <v>73</v>
      </c>
      <c r="C169" s="151" t="s">
        <v>286</v>
      </c>
      <c r="D169" s="151" t="s">
        <v>17</v>
      </c>
      <c r="E169" s="147">
        <v>100</v>
      </c>
      <c r="F169" s="147">
        <v>630</v>
      </c>
      <c r="G169" s="148">
        <f t="shared" si="2"/>
        <v>6.3</v>
      </c>
      <c r="H169" s="151"/>
      <c r="I169" s="150">
        <f>_xlfn.XLOOKUP(C:C,[4]ニッカネ・フジタカ!$D:$D,[4]ニッカネ・フジタカ!$C:$C)</f>
        <v>50493</v>
      </c>
    </row>
    <row r="170" spans="1:9" ht="21" customHeight="1">
      <c r="A170" s="132">
        <v>169</v>
      </c>
      <c r="B170" s="151" t="s">
        <v>73</v>
      </c>
      <c r="C170" s="151" t="s">
        <v>287</v>
      </c>
      <c r="D170" s="151" t="s">
        <v>17</v>
      </c>
      <c r="E170" s="147">
        <v>100</v>
      </c>
      <c r="F170" s="147">
        <v>786.12873754152827</v>
      </c>
      <c r="G170" s="148">
        <f t="shared" si="2"/>
        <v>7.8612873754152828</v>
      </c>
      <c r="H170" s="151" t="s">
        <v>74</v>
      </c>
      <c r="I170" s="150">
        <f>_xlfn.XLOOKUP(C:C,[4]ニッカネ・フジタカ!$D:$D,[4]ニッカネ・フジタカ!$C:$C)</f>
        <v>50501</v>
      </c>
    </row>
    <row r="171" spans="1:9" ht="21" customHeight="1">
      <c r="A171" s="132">
        <v>170</v>
      </c>
      <c r="B171" s="151" t="s">
        <v>73</v>
      </c>
      <c r="C171" s="151" t="s">
        <v>288</v>
      </c>
      <c r="D171" s="151" t="s">
        <v>17</v>
      </c>
      <c r="E171" s="147">
        <v>50</v>
      </c>
      <c r="F171" s="147">
        <v>334</v>
      </c>
      <c r="G171" s="148">
        <f t="shared" si="2"/>
        <v>6.68</v>
      </c>
      <c r="H171" s="151"/>
      <c r="I171" s="150">
        <f>_xlfn.XLOOKUP(C:C,[4]ニッカネ・フジタカ!$D:$D,[4]ニッカネ・フジタカ!$C:$C)</f>
        <v>50782</v>
      </c>
    </row>
    <row r="172" spans="1:9" ht="21" customHeight="1">
      <c r="A172" s="132">
        <v>171</v>
      </c>
      <c r="B172" s="151" t="s">
        <v>140</v>
      </c>
      <c r="C172" s="151" t="s">
        <v>289</v>
      </c>
      <c r="D172" s="147" t="s">
        <v>11</v>
      </c>
      <c r="E172" s="147">
        <v>250</v>
      </c>
      <c r="F172" s="147">
        <v>494</v>
      </c>
      <c r="G172" s="148">
        <f t="shared" si="2"/>
        <v>1.976</v>
      </c>
      <c r="H172" s="151"/>
      <c r="I172" s="150">
        <f>_xlfn.XLOOKUP(C:C,[4]ニッカネ・フジタカ!$D:$D,[4]ニッカネ・フジタカ!$C:$C)</f>
        <v>50826</v>
      </c>
    </row>
    <row r="173" spans="1:9" ht="21" customHeight="1">
      <c r="A173" s="132">
        <v>172</v>
      </c>
      <c r="B173" s="151" t="s">
        <v>140</v>
      </c>
      <c r="C173" s="151" t="s">
        <v>290</v>
      </c>
      <c r="D173" s="147" t="s">
        <v>11</v>
      </c>
      <c r="E173" s="147">
        <v>500</v>
      </c>
      <c r="F173" s="147">
        <v>971</v>
      </c>
      <c r="G173" s="148">
        <f t="shared" si="2"/>
        <v>1.9419999999999999</v>
      </c>
      <c r="H173" s="151"/>
      <c r="I173" s="150">
        <f>_xlfn.XLOOKUP(C:C,[4]ニッカネ・フジタカ!$D:$D,[4]ニッカネ・フジタカ!$C:$C)</f>
        <v>51051</v>
      </c>
    </row>
    <row r="174" spans="1:9" ht="21" customHeight="1">
      <c r="A174" s="132">
        <v>173</v>
      </c>
      <c r="B174" s="151" t="s">
        <v>140</v>
      </c>
      <c r="C174" s="151" t="s">
        <v>291</v>
      </c>
      <c r="D174" s="147" t="s">
        <v>11</v>
      </c>
      <c r="E174" s="147">
        <v>450</v>
      </c>
      <c r="F174" s="147">
        <v>1186</v>
      </c>
      <c r="G174" s="148">
        <f t="shared" si="2"/>
        <v>2.6355555555555554</v>
      </c>
      <c r="H174" s="151" t="s">
        <v>76</v>
      </c>
      <c r="I174" s="150">
        <f>_xlfn.XLOOKUP(C:C,[4]ニッカネ・フジタカ!$D:$D,[4]ニッカネ・フジタカ!$C:$C)</f>
        <v>50931</v>
      </c>
    </row>
    <row r="175" spans="1:9" ht="21" customHeight="1">
      <c r="A175" s="132">
        <v>174</v>
      </c>
      <c r="B175" s="151" t="s">
        <v>140</v>
      </c>
      <c r="C175" s="151" t="s">
        <v>292</v>
      </c>
      <c r="D175" s="147" t="s">
        <v>11</v>
      </c>
      <c r="E175" s="147">
        <v>500</v>
      </c>
      <c r="F175" s="147">
        <v>963</v>
      </c>
      <c r="G175" s="148">
        <f t="shared" si="2"/>
        <v>1.9259999999999999</v>
      </c>
      <c r="H175" s="151" t="s">
        <v>77</v>
      </c>
      <c r="I175" s="150">
        <f>_xlfn.XLOOKUP(C:C,[4]ニッカネ・フジタカ!$D:$D,[4]ニッカネ・フジタカ!$C:$C)</f>
        <v>51052</v>
      </c>
    </row>
    <row r="176" spans="1:9" ht="21" customHeight="1">
      <c r="A176" s="132">
        <v>175</v>
      </c>
      <c r="B176" s="151" t="s">
        <v>140</v>
      </c>
      <c r="C176" s="151" t="s">
        <v>562</v>
      </c>
      <c r="D176" s="147" t="s">
        <v>11</v>
      </c>
      <c r="E176" s="147">
        <v>500</v>
      </c>
      <c r="F176" s="147">
        <v>988</v>
      </c>
      <c r="G176" s="148">
        <f t="shared" si="2"/>
        <v>1.976</v>
      </c>
      <c r="H176" s="151"/>
      <c r="I176" s="150">
        <f>_xlfn.XLOOKUP(C:C,[4]ニッカネ・フジタカ!$D:$D,[4]ニッカネ・フジタカ!$C:$C)</f>
        <v>51050</v>
      </c>
    </row>
    <row r="177" spans="1:9" ht="21" customHeight="1">
      <c r="A177" s="132">
        <v>176</v>
      </c>
      <c r="B177" s="151" t="s">
        <v>140</v>
      </c>
      <c r="C177" s="151" t="s">
        <v>293</v>
      </c>
      <c r="D177" s="147" t="s">
        <v>11</v>
      </c>
      <c r="E177" s="147">
        <v>500</v>
      </c>
      <c r="F177" s="147">
        <v>1104</v>
      </c>
      <c r="G177" s="148">
        <f t="shared" si="2"/>
        <v>2.2080000000000002</v>
      </c>
      <c r="H177" s="151"/>
      <c r="I177" s="150">
        <f>_xlfn.XLOOKUP(C:C,[4]ニッカネ・フジタカ!$D:$D,[4]ニッカネ・フジタカ!$C:$C)</f>
        <v>51008</v>
      </c>
    </row>
    <row r="178" spans="1:9" ht="21" customHeight="1">
      <c r="A178" s="132">
        <v>177</v>
      </c>
      <c r="B178" s="151" t="s">
        <v>140</v>
      </c>
      <c r="C178" s="151" t="s">
        <v>294</v>
      </c>
      <c r="D178" s="147" t="s">
        <v>11</v>
      </c>
      <c r="E178" s="147">
        <v>500</v>
      </c>
      <c r="F178" s="147">
        <v>856</v>
      </c>
      <c r="G178" s="148">
        <f t="shared" si="2"/>
        <v>1.712</v>
      </c>
      <c r="H178" s="151"/>
      <c r="I178" s="150">
        <f>_xlfn.XLOOKUP(C:C,[4]ニッカネ・フジタカ!$D:$D,[4]ニッカネ・フジタカ!$C:$C)</f>
        <v>51009</v>
      </c>
    </row>
    <row r="179" spans="1:9" ht="21" customHeight="1">
      <c r="A179" s="132">
        <v>178</v>
      </c>
      <c r="B179" s="151" t="s">
        <v>78</v>
      </c>
      <c r="C179" s="151" t="s">
        <v>295</v>
      </c>
      <c r="D179" s="151" t="s">
        <v>11</v>
      </c>
      <c r="E179" s="147">
        <v>450</v>
      </c>
      <c r="F179" s="147">
        <v>485</v>
      </c>
      <c r="G179" s="148">
        <f t="shared" si="2"/>
        <v>1.0777777777777777</v>
      </c>
      <c r="H179" s="151" t="s">
        <v>79</v>
      </c>
      <c r="I179" s="150">
        <f>_xlfn.XLOOKUP(C:C,[4]ニッカネ・フジタカ!$D:$D,[4]ニッカネ・フジタカ!$C:$C)</f>
        <v>50936</v>
      </c>
    </row>
    <row r="180" spans="1:9" ht="21" customHeight="1">
      <c r="A180" s="132">
        <v>179</v>
      </c>
      <c r="B180" s="151" t="s">
        <v>78</v>
      </c>
      <c r="C180" s="151" t="s">
        <v>296</v>
      </c>
      <c r="D180" s="147" t="s">
        <v>11</v>
      </c>
      <c r="E180" s="147">
        <v>100</v>
      </c>
      <c r="F180" s="147">
        <v>468</v>
      </c>
      <c r="G180" s="148">
        <f t="shared" si="2"/>
        <v>4.68</v>
      </c>
      <c r="H180" s="151" t="s">
        <v>80</v>
      </c>
      <c r="I180" s="150">
        <f>_xlfn.XLOOKUP(C:C,[4]ニッカネ・フジタカ!$D:$D,[4]ニッカネ・フジタカ!$C:$C)</f>
        <v>51080</v>
      </c>
    </row>
    <row r="181" spans="1:9" ht="21" customHeight="1">
      <c r="A181" s="132">
        <v>180</v>
      </c>
      <c r="B181" s="151" t="s">
        <v>78</v>
      </c>
      <c r="C181" s="151" t="s">
        <v>297</v>
      </c>
      <c r="D181" s="147" t="s">
        <v>11</v>
      </c>
      <c r="E181" s="147">
        <v>100</v>
      </c>
      <c r="F181" s="147">
        <v>467</v>
      </c>
      <c r="G181" s="148">
        <f t="shared" si="2"/>
        <v>4.67</v>
      </c>
      <c r="H181" s="151" t="s">
        <v>80</v>
      </c>
      <c r="I181" s="150">
        <f>_xlfn.XLOOKUP(C:C,[4]ニッカネ・フジタカ!$D:$D,[4]ニッカネ・フジタカ!$C:$C)</f>
        <v>51078</v>
      </c>
    </row>
    <row r="182" spans="1:9" ht="21" customHeight="1">
      <c r="A182" s="132">
        <v>181</v>
      </c>
      <c r="B182" s="151" t="s">
        <v>78</v>
      </c>
      <c r="C182" s="151" t="s">
        <v>298</v>
      </c>
      <c r="D182" s="147" t="s">
        <v>11</v>
      </c>
      <c r="E182" s="147">
        <v>100</v>
      </c>
      <c r="F182" s="147">
        <v>310</v>
      </c>
      <c r="G182" s="148">
        <f t="shared" si="2"/>
        <v>3.1</v>
      </c>
      <c r="H182" s="151" t="s">
        <v>80</v>
      </c>
      <c r="I182" s="150">
        <f>_xlfn.XLOOKUP(C:C,[4]ニッカネ・フジタカ!$D:$D,[4]ニッカネ・フジタカ!$C:$C)</f>
        <v>51076</v>
      </c>
    </row>
    <row r="183" spans="1:9" ht="21" customHeight="1">
      <c r="A183" s="132">
        <v>182</v>
      </c>
      <c r="B183" s="151" t="s">
        <v>78</v>
      </c>
      <c r="C183" s="151" t="s">
        <v>81</v>
      </c>
      <c r="D183" s="147" t="s">
        <v>11</v>
      </c>
      <c r="E183" s="147">
        <v>250</v>
      </c>
      <c r="F183" s="147">
        <v>358</v>
      </c>
      <c r="G183" s="148">
        <f t="shared" si="2"/>
        <v>1.4319999999999999</v>
      </c>
      <c r="H183" s="151" t="s">
        <v>82</v>
      </c>
      <c r="I183" s="150">
        <f>_xlfn.XLOOKUP(C:C,[4]ニッカネ・フジタカ!$D:$D,[4]ニッカネ・フジタカ!$C:$C)</f>
        <v>51082</v>
      </c>
    </row>
    <row r="184" spans="1:9" ht="21" customHeight="1">
      <c r="A184" s="132">
        <v>183</v>
      </c>
      <c r="B184" s="151" t="s">
        <v>78</v>
      </c>
      <c r="C184" s="151" t="s">
        <v>83</v>
      </c>
      <c r="D184" s="147" t="s">
        <v>11</v>
      </c>
      <c r="E184" s="147">
        <v>100</v>
      </c>
      <c r="F184" s="147">
        <v>137</v>
      </c>
      <c r="G184" s="148">
        <f t="shared" si="2"/>
        <v>1.37</v>
      </c>
      <c r="H184" s="151" t="s">
        <v>82</v>
      </c>
      <c r="I184" s="150">
        <f>_xlfn.XLOOKUP(C:C,[4]ニッカネ・フジタカ!$D:$D,[4]ニッカネ・フジタカ!$C:$C)</f>
        <v>51028</v>
      </c>
    </row>
    <row r="185" spans="1:9" ht="21" customHeight="1">
      <c r="A185" s="132">
        <v>184</v>
      </c>
      <c r="B185" s="151" t="s">
        <v>78</v>
      </c>
      <c r="C185" s="151" t="s">
        <v>299</v>
      </c>
      <c r="D185" s="147" t="s">
        <v>11</v>
      </c>
      <c r="E185" s="147">
        <v>100</v>
      </c>
      <c r="F185" s="147">
        <v>68</v>
      </c>
      <c r="G185" s="148">
        <f t="shared" si="2"/>
        <v>0.68</v>
      </c>
      <c r="H185" s="151" t="s">
        <v>82</v>
      </c>
      <c r="I185" s="150">
        <f>_xlfn.XLOOKUP(C:C,[4]ニッカネ・フジタカ!$D:$D,[4]ニッカネ・フジタカ!$C:$C)</f>
        <v>51084</v>
      </c>
    </row>
    <row r="186" spans="1:9" ht="21" customHeight="1">
      <c r="A186" s="132">
        <v>185</v>
      </c>
      <c r="B186" s="151" t="s">
        <v>78</v>
      </c>
      <c r="C186" s="151" t="s">
        <v>300</v>
      </c>
      <c r="D186" s="147" t="s">
        <v>11</v>
      </c>
      <c r="E186" s="147">
        <v>100</v>
      </c>
      <c r="F186" s="147">
        <v>127</v>
      </c>
      <c r="G186" s="148">
        <f t="shared" si="2"/>
        <v>1.27</v>
      </c>
      <c r="H186" s="151" t="s">
        <v>82</v>
      </c>
      <c r="I186" s="150">
        <f>_xlfn.XLOOKUP(C:C,[4]ニッカネ・フジタカ!$D:$D,[4]ニッカネ・フジタカ!$C:$C)</f>
        <v>51017</v>
      </c>
    </row>
    <row r="187" spans="1:9" ht="21" customHeight="1">
      <c r="A187" s="132">
        <v>186</v>
      </c>
      <c r="B187" s="151" t="s">
        <v>78</v>
      </c>
      <c r="C187" s="151" t="s">
        <v>301</v>
      </c>
      <c r="D187" s="147" t="s">
        <v>11</v>
      </c>
      <c r="E187" s="147">
        <v>100</v>
      </c>
      <c r="F187" s="147">
        <v>145</v>
      </c>
      <c r="G187" s="148">
        <f t="shared" si="2"/>
        <v>1.45</v>
      </c>
      <c r="H187" s="151" t="s">
        <v>80</v>
      </c>
      <c r="I187" s="150">
        <f>_xlfn.XLOOKUP(C:C,[4]ニッカネ・フジタカ!$D:$D,[4]ニッカネ・フジタカ!$C:$C)</f>
        <v>51088</v>
      </c>
    </row>
    <row r="188" spans="1:9" ht="21.75" customHeight="1">
      <c r="A188" s="132">
        <v>187</v>
      </c>
      <c r="B188" s="151" t="s">
        <v>78</v>
      </c>
      <c r="C188" s="151" t="s">
        <v>84</v>
      </c>
      <c r="D188" s="147" t="s">
        <v>11</v>
      </c>
      <c r="E188" s="147">
        <v>250</v>
      </c>
      <c r="F188" s="147">
        <v>417</v>
      </c>
      <c r="G188" s="148">
        <f t="shared" si="2"/>
        <v>1.6679999999999999</v>
      </c>
      <c r="H188" s="151" t="s">
        <v>82</v>
      </c>
      <c r="I188" s="150">
        <f>_xlfn.XLOOKUP(C:C,[4]ニッカネ・フジタカ!$D:$D,[4]ニッカネ・フジタカ!$C:$C)</f>
        <v>51147</v>
      </c>
    </row>
    <row r="189" spans="1:9" ht="21" customHeight="1">
      <c r="A189" s="132">
        <v>188</v>
      </c>
      <c r="B189" s="151" t="s">
        <v>78</v>
      </c>
      <c r="C189" s="151" t="s">
        <v>85</v>
      </c>
      <c r="D189" s="147" t="s">
        <v>11</v>
      </c>
      <c r="E189" s="147">
        <v>250</v>
      </c>
      <c r="F189" s="147">
        <v>365</v>
      </c>
      <c r="G189" s="148">
        <f t="shared" si="2"/>
        <v>1.46</v>
      </c>
      <c r="H189" s="151" t="s">
        <v>82</v>
      </c>
      <c r="I189" s="150">
        <f>_xlfn.XLOOKUP(C:C,[4]ニッカネ・フジタカ!$D:$D,[4]ニッカネ・フジタカ!$C:$C)</f>
        <v>51146</v>
      </c>
    </row>
    <row r="190" spans="1:9" ht="21" customHeight="1">
      <c r="A190" s="132">
        <v>189</v>
      </c>
      <c r="B190" s="151" t="s">
        <v>78</v>
      </c>
      <c r="C190" s="151" t="s">
        <v>476</v>
      </c>
      <c r="D190" s="147" t="s">
        <v>467</v>
      </c>
      <c r="E190" s="147">
        <v>1000</v>
      </c>
      <c r="F190" s="138">
        <v>1159</v>
      </c>
      <c r="G190" s="148">
        <f t="shared" si="2"/>
        <v>1.159</v>
      </c>
      <c r="H190" s="151" t="s">
        <v>82</v>
      </c>
      <c r="I190" s="150" t="e">
        <f>_xlfn.XLOOKUP(C:C,[4]ニッカネ・フジタカ!$D:$D,[4]ニッカネ・フジタカ!$C:$C)</f>
        <v>#N/A</v>
      </c>
    </row>
    <row r="191" spans="1:9" ht="21" customHeight="1">
      <c r="A191" s="132">
        <v>190</v>
      </c>
      <c r="B191" s="151" t="s">
        <v>78</v>
      </c>
      <c r="C191" s="151" t="s">
        <v>477</v>
      </c>
      <c r="D191" s="147" t="s">
        <v>467</v>
      </c>
      <c r="E191" s="147">
        <v>1000</v>
      </c>
      <c r="F191" s="138">
        <v>1159</v>
      </c>
      <c r="G191" s="148">
        <f t="shared" si="2"/>
        <v>1.159</v>
      </c>
      <c r="H191" s="151" t="s">
        <v>82</v>
      </c>
      <c r="I191" s="150" t="e">
        <f>_xlfn.XLOOKUP(C:C,[4]ニッカネ・フジタカ!$D:$D,[4]ニッカネ・フジタカ!$C:$C)</f>
        <v>#N/A</v>
      </c>
    </row>
    <row r="192" spans="1:9" ht="21" customHeight="1">
      <c r="A192" s="132">
        <v>191</v>
      </c>
      <c r="B192" s="151" t="s">
        <v>78</v>
      </c>
      <c r="C192" s="151" t="s">
        <v>478</v>
      </c>
      <c r="D192" s="147" t="s">
        <v>467</v>
      </c>
      <c r="E192" s="147">
        <v>1000</v>
      </c>
      <c r="F192" s="138">
        <v>1270</v>
      </c>
      <c r="G192" s="148">
        <f t="shared" si="2"/>
        <v>1.27</v>
      </c>
      <c r="H192" s="151" t="s">
        <v>82</v>
      </c>
      <c r="I192" s="150" t="e">
        <f>_xlfn.XLOOKUP(C:C,[4]ニッカネ・フジタカ!$D:$D,[4]ニッカネ・フジタカ!$C:$C)</f>
        <v>#N/A</v>
      </c>
    </row>
    <row r="193" spans="1:9" ht="21" customHeight="1">
      <c r="A193" s="132">
        <v>192</v>
      </c>
      <c r="B193" s="151" t="s">
        <v>78</v>
      </c>
      <c r="C193" s="151" t="s">
        <v>479</v>
      </c>
      <c r="D193" s="147" t="s">
        <v>467</v>
      </c>
      <c r="E193" s="147">
        <v>1000</v>
      </c>
      <c r="F193" s="138">
        <v>1000</v>
      </c>
      <c r="G193" s="148">
        <f t="shared" si="2"/>
        <v>1</v>
      </c>
      <c r="H193" s="151" t="s">
        <v>82</v>
      </c>
      <c r="I193" s="150" t="e">
        <f>_xlfn.XLOOKUP(C:C,[4]ニッカネ・フジタカ!$D:$D,[4]ニッカネ・フジタカ!$C:$C)</f>
        <v>#N/A</v>
      </c>
    </row>
    <row r="194" spans="1:9" ht="21" customHeight="1">
      <c r="A194" s="132">
        <v>193</v>
      </c>
      <c r="B194" s="151" t="s">
        <v>78</v>
      </c>
      <c r="C194" s="151" t="s">
        <v>302</v>
      </c>
      <c r="D194" s="147" t="s">
        <v>11</v>
      </c>
      <c r="E194" s="147">
        <v>100</v>
      </c>
      <c r="F194" s="147">
        <v>173</v>
      </c>
      <c r="G194" s="148">
        <f t="shared" si="2"/>
        <v>1.73</v>
      </c>
      <c r="H194" s="151" t="s">
        <v>80</v>
      </c>
      <c r="I194" s="150">
        <f>_xlfn.XLOOKUP(C:C,[4]ニッカネ・フジタカ!$D:$D,[4]ニッカネ・フジタカ!$C:$C)</f>
        <v>51086</v>
      </c>
    </row>
    <row r="195" spans="1:9" ht="21" customHeight="1">
      <c r="A195" s="132">
        <v>194</v>
      </c>
      <c r="B195" s="151" t="s">
        <v>78</v>
      </c>
      <c r="C195" s="151" t="s">
        <v>303</v>
      </c>
      <c r="D195" s="147" t="s">
        <v>11</v>
      </c>
      <c r="E195" s="147">
        <v>200</v>
      </c>
      <c r="F195" s="147">
        <v>419</v>
      </c>
      <c r="G195" s="148">
        <f t="shared" si="2"/>
        <v>2.0950000000000002</v>
      </c>
      <c r="H195" s="151" t="s">
        <v>80</v>
      </c>
      <c r="I195" s="150">
        <f>_xlfn.XLOOKUP(C:C,[4]ニッカネ・フジタカ!$D:$D,[4]ニッカネ・フジタカ!$C:$C)</f>
        <v>51090</v>
      </c>
    </row>
    <row r="196" spans="1:9" ht="21" customHeight="1">
      <c r="A196" s="132">
        <v>195</v>
      </c>
      <c r="B196" s="151" t="s">
        <v>86</v>
      </c>
      <c r="C196" s="151" t="s">
        <v>304</v>
      </c>
      <c r="D196" s="151" t="s">
        <v>17</v>
      </c>
      <c r="E196" s="147">
        <v>1000</v>
      </c>
      <c r="F196" s="147">
        <v>874</v>
      </c>
      <c r="G196" s="148">
        <f t="shared" si="2"/>
        <v>0.874</v>
      </c>
      <c r="H196" s="151" t="s">
        <v>10</v>
      </c>
      <c r="I196" s="150">
        <f>_xlfn.XLOOKUP(C:C,[4]ニッカネ・フジタカ!$D:$D,[4]ニッカネ・フジタカ!$C:$C)</f>
        <v>50903</v>
      </c>
    </row>
    <row r="197" spans="1:9" ht="21" customHeight="1">
      <c r="A197" s="132">
        <v>196</v>
      </c>
      <c r="B197" s="151" t="s">
        <v>87</v>
      </c>
      <c r="C197" s="151" t="s">
        <v>305</v>
      </c>
      <c r="D197" s="147" t="s">
        <v>20</v>
      </c>
      <c r="E197" s="147">
        <v>1000</v>
      </c>
      <c r="F197" s="147">
        <v>286</v>
      </c>
      <c r="G197" s="148">
        <f t="shared" si="2"/>
        <v>0.28599999999999998</v>
      </c>
      <c r="H197" s="151" t="s">
        <v>88</v>
      </c>
      <c r="I197" s="150">
        <f>_xlfn.XLOOKUP(C:C,[4]ニッカネ・フジタカ!$D:$D,[4]ニッカネ・フジタカ!$C:$C)</f>
        <v>50346</v>
      </c>
    </row>
    <row r="198" spans="1:9" ht="21" customHeight="1">
      <c r="A198" s="132">
        <v>197</v>
      </c>
      <c r="B198" s="151" t="s">
        <v>89</v>
      </c>
      <c r="C198" s="151" t="s">
        <v>306</v>
      </c>
      <c r="D198" s="151" t="s">
        <v>20</v>
      </c>
      <c r="E198" s="147">
        <v>80</v>
      </c>
      <c r="F198" s="147">
        <v>424</v>
      </c>
      <c r="G198" s="148">
        <f t="shared" si="2"/>
        <v>5.3</v>
      </c>
      <c r="H198" s="151" t="s">
        <v>88</v>
      </c>
      <c r="I198" s="150">
        <f>_xlfn.XLOOKUP(C:C,[4]ニッカネ・フジタカ!$D:$D,[4]ニッカネ・フジタカ!$C:$C)</f>
        <v>50543</v>
      </c>
    </row>
    <row r="199" spans="1:9" ht="21" customHeight="1">
      <c r="A199" s="132">
        <v>198</v>
      </c>
      <c r="B199" s="151" t="s">
        <v>89</v>
      </c>
      <c r="C199" s="151" t="s">
        <v>307</v>
      </c>
      <c r="D199" s="151" t="s">
        <v>17</v>
      </c>
      <c r="E199" s="147">
        <v>1000</v>
      </c>
      <c r="F199" s="147">
        <v>1988</v>
      </c>
      <c r="G199" s="148">
        <f t="shared" si="2"/>
        <v>1.988</v>
      </c>
      <c r="H199" s="151" t="s">
        <v>88</v>
      </c>
      <c r="I199" s="150">
        <f>_xlfn.XLOOKUP(C:C,[4]ニッカネ・フジタカ!$D:$D,[4]ニッカネ・フジタカ!$C:$C)</f>
        <v>50363</v>
      </c>
    </row>
    <row r="200" spans="1:9" ht="21" customHeight="1">
      <c r="A200" s="132">
        <v>199</v>
      </c>
      <c r="B200" s="151" t="s">
        <v>89</v>
      </c>
      <c r="C200" s="151" t="s">
        <v>308</v>
      </c>
      <c r="D200" s="151" t="s">
        <v>17</v>
      </c>
      <c r="E200" s="147">
        <v>300</v>
      </c>
      <c r="F200" s="147">
        <v>589</v>
      </c>
      <c r="G200" s="148">
        <f t="shared" si="2"/>
        <v>1.9633333333333334</v>
      </c>
      <c r="H200" s="151" t="s">
        <v>88</v>
      </c>
      <c r="I200" s="150">
        <f>_xlfn.XLOOKUP(C:C,[4]ニッカネ・フジタカ!$D:$D,[4]ニッカネ・フジタカ!$C:$C)</f>
        <v>50991</v>
      </c>
    </row>
    <row r="201" spans="1:9" ht="21" customHeight="1">
      <c r="A201" s="132">
        <v>200</v>
      </c>
      <c r="B201" s="151" t="s">
        <v>89</v>
      </c>
      <c r="C201" s="151" t="s">
        <v>90</v>
      </c>
      <c r="D201" s="151" t="s">
        <v>11</v>
      </c>
      <c r="E201" s="147">
        <v>182</v>
      </c>
      <c r="F201" s="147">
        <v>474</v>
      </c>
      <c r="G201" s="148">
        <f t="shared" ref="G201:G264" si="3">F201/E201</f>
        <v>2.6043956043956045</v>
      </c>
      <c r="H201" s="151" t="s">
        <v>88</v>
      </c>
      <c r="I201" s="150">
        <f>_xlfn.XLOOKUP(C:C,[4]ニッカネ・フジタカ!$D:$D,[4]ニッカネ・フジタカ!$C:$C)</f>
        <v>50582</v>
      </c>
    </row>
    <row r="202" spans="1:9" ht="21" customHeight="1">
      <c r="A202" s="132">
        <v>201</v>
      </c>
      <c r="B202" s="151" t="s">
        <v>89</v>
      </c>
      <c r="C202" s="151" t="s">
        <v>91</v>
      </c>
      <c r="D202" s="151" t="s">
        <v>54</v>
      </c>
      <c r="E202" s="147">
        <v>400</v>
      </c>
      <c r="F202" s="147">
        <v>1093</v>
      </c>
      <c r="G202" s="148">
        <f t="shared" si="3"/>
        <v>2.7324999999999999</v>
      </c>
      <c r="H202" s="151" t="s">
        <v>88</v>
      </c>
      <c r="I202" s="150">
        <f>_xlfn.XLOOKUP(C:C,[4]ニッカネ・フジタカ!$D:$D,[4]ニッカネ・フジタカ!$C:$C)</f>
        <v>50781</v>
      </c>
    </row>
    <row r="203" spans="1:9" ht="21" customHeight="1">
      <c r="A203" s="132">
        <v>202</v>
      </c>
      <c r="B203" s="151" t="s">
        <v>89</v>
      </c>
      <c r="C203" s="151" t="s">
        <v>92</v>
      </c>
      <c r="D203" s="151" t="s">
        <v>11</v>
      </c>
      <c r="E203" s="147">
        <v>200</v>
      </c>
      <c r="F203" s="147">
        <v>604</v>
      </c>
      <c r="G203" s="148">
        <f t="shared" si="3"/>
        <v>3.02</v>
      </c>
      <c r="H203" s="151" t="s">
        <v>88</v>
      </c>
      <c r="I203" s="150">
        <f>_xlfn.XLOOKUP(C:C,[4]ニッカネ・フジタカ!$D:$D,[4]ニッカネ・フジタカ!$C:$C)</f>
        <v>50528</v>
      </c>
    </row>
    <row r="204" spans="1:9" ht="21" customHeight="1">
      <c r="A204" s="132">
        <v>203</v>
      </c>
      <c r="B204" s="151" t="s">
        <v>89</v>
      </c>
      <c r="C204" s="151" t="s">
        <v>309</v>
      </c>
      <c r="D204" s="151" t="s">
        <v>17</v>
      </c>
      <c r="E204" s="147">
        <v>180</v>
      </c>
      <c r="F204" s="147">
        <v>407</v>
      </c>
      <c r="G204" s="148">
        <f t="shared" si="3"/>
        <v>2.2611111111111111</v>
      </c>
      <c r="H204" s="151" t="s">
        <v>88</v>
      </c>
      <c r="I204" s="150">
        <f>_xlfn.XLOOKUP(C:C,[4]ニッカネ・フジタカ!$D:$D,[4]ニッカネ・フジタカ!$C:$C)</f>
        <v>50351</v>
      </c>
    </row>
    <row r="205" spans="1:9" ht="21" customHeight="1">
      <c r="A205" s="132">
        <v>204</v>
      </c>
      <c r="B205" s="151" t="s">
        <v>93</v>
      </c>
      <c r="C205" s="151" t="s">
        <v>310</v>
      </c>
      <c r="D205" s="151" t="s">
        <v>20</v>
      </c>
      <c r="E205" s="147">
        <v>480</v>
      </c>
      <c r="F205" s="147">
        <v>648</v>
      </c>
      <c r="G205" s="148">
        <f t="shared" si="3"/>
        <v>1.35</v>
      </c>
      <c r="H205" s="151" t="s">
        <v>88</v>
      </c>
      <c r="I205" s="150">
        <f>_xlfn.XLOOKUP(C:C,[4]ニッカネ・フジタカ!$D:$D,[4]ニッカネ・フジタカ!$C:$C)</f>
        <v>50546</v>
      </c>
    </row>
    <row r="206" spans="1:9" ht="21" customHeight="1">
      <c r="A206" s="132">
        <v>205</v>
      </c>
      <c r="B206" s="151" t="s">
        <v>93</v>
      </c>
      <c r="C206" s="151" t="s">
        <v>311</v>
      </c>
      <c r="D206" s="151" t="s">
        <v>20</v>
      </c>
      <c r="E206" s="147">
        <v>1000</v>
      </c>
      <c r="F206" s="147">
        <v>437</v>
      </c>
      <c r="G206" s="148">
        <f t="shared" si="3"/>
        <v>0.437</v>
      </c>
      <c r="H206" s="151" t="s">
        <v>94</v>
      </c>
      <c r="I206" s="150">
        <f>_xlfn.XLOOKUP(C:C,[4]ニッカネ・フジタカ!$D:$D,[4]ニッカネ・フジタカ!$C:$C)</f>
        <v>50354</v>
      </c>
    </row>
    <row r="207" spans="1:9" ht="21" customHeight="1">
      <c r="A207" s="132">
        <v>206</v>
      </c>
      <c r="B207" s="151" t="s">
        <v>93</v>
      </c>
      <c r="C207" s="151" t="s">
        <v>312</v>
      </c>
      <c r="D207" s="151" t="s">
        <v>11</v>
      </c>
      <c r="E207" s="147">
        <v>500</v>
      </c>
      <c r="F207" s="147">
        <v>238</v>
      </c>
      <c r="G207" s="148">
        <f t="shared" si="3"/>
        <v>0.47599999999999998</v>
      </c>
      <c r="H207" s="151" t="s">
        <v>88</v>
      </c>
      <c r="I207" s="150">
        <f>_xlfn.XLOOKUP(C:C,[4]ニッカネ・フジタカ!$D:$D,[4]ニッカネ・フジタカ!$C:$C)</f>
        <v>50491</v>
      </c>
    </row>
    <row r="208" spans="1:9" ht="21.75" customHeight="1">
      <c r="A208" s="132">
        <v>207</v>
      </c>
      <c r="B208" s="151" t="s">
        <v>93</v>
      </c>
      <c r="C208" s="151" t="s">
        <v>313</v>
      </c>
      <c r="D208" s="152" t="s">
        <v>11</v>
      </c>
      <c r="E208" s="147">
        <v>200</v>
      </c>
      <c r="F208" s="147">
        <v>400</v>
      </c>
      <c r="G208" s="148">
        <f t="shared" si="3"/>
        <v>2</v>
      </c>
      <c r="H208" s="151" t="s">
        <v>95</v>
      </c>
      <c r="I208" s="150">
        <f>_xlfn.XLOOKUP(C:C,[4]ニッカネ・フジタカ!$D:$D,[4]ニッカネ・フジタカ!$C:$C)</f>
        <v>50937</v>
      </c>
    </row>
    <row r="209" spans="1:9" ht="21" customHeight="1">
      <c r="A209" s="132">
        <v>208</v>
      </c>
      <c r="B209" s="151" t="s">
        <v>96</v>
      </c>
      <c r="C209" s="151" t="s">
        <v>314</v>
      </c>
      <c r="D209" s="151" t="s">
        <v>20</v>
      </c>
      <c r="E209" s="147">
        <v>1500</v>
      </c>
      <c r="F209" s="147">
        <v>869</v>
      </c>
      <c r="G209" s="148">
        <f t="shared" si="3"/>
        <v>0.57933333333333337</v>
      </c>
      <c r="H209" s="151"/>
      <c r="I209" s="150">
        <f>_xlfn.XLOOKUP(C:C,[4]ニッカネ・フジタカ!$D:$D,[4]ニッカネ・フジタカ!$C:$C)</f>
        <v>50375</v>
      </c>
    </row>
    <row r="210" spans="1:9" ht="21" customHeight="1">
      <c r="A210" s="132">
        <v>209</v>
      </c>
      <c r="B210" s="151" t="s">
        <v>96</v>
      </c>
      <c r="C210" s="151" t="s">
        <v>315</v>
      </c>
      <c r="D210" s="151" t="s">
        <v>20</v>
      </c>
      <c r="E210" s="147">
        <v>400</v>
      </c>
      <c r="F210" s="147">
        <v>1013</v>
      </c>
      <c r="G210" s="148">
        <f t="shared" si="3"/>
        <v>2.5325000000000002</v>
      </c>
      <c r="H210" s="139" t="s">
        <v>59</v>
      </c>
      <c r="I210" s="150">
        <f>_xlfn.XLOOKUP(C:C,[4]ニッカネ・フジタカ!$D:$D,[4]ニッカネ・フジタカ!$C:$C)</f>
        <v>50830</v>
      </c>
    </row>
    <row r="211" spans="1:9" ht="21" customHeight="1">
      <c r="A211" s="132">
        <v>210</v>
      </c>
      <c r="B211" s="151" t="s">
        <v>96</v>
      </c>
      <c r="C211" s="151" t="s">
        <v>316</v>
      </c>
      <c r="D211" s="151" t="s">
        <v>20</v>
      </c>
      <c r="E211" s="147">
        <v>450</v>
      </c>
      <c r="F211" s="147">
        <v>1028</v>
      </c>
      <c r="G211" s="148">
        <f t="shared" si="3"/>
        <v>2.2844444444444445</v>
      </c>
      <c r="H211" s="151" t="s">
        <v>88</v>
      </c>
      <c r="I211" s="150">
        <f>_xlfn.XLOOKUP(C:C,[4]ニッカネ・フジタカ!$D:$D,[4]ニッカネ・フジタカ!$C:$C)</f>
        <v>50689</v>
      </c>
    </row>
    <row r="212" spans="1:9" ht="21" customHeight="1">
      <c r="A212" s="132">
        <v>211</v>
      </c>
      <c r="B212" s="151" t="s">
        <v>97</v>
      </c>
      <c r="C212" s="151" t="s">
        <v>98</v>
      </c>
      <c r="D212" s="151" t="s">
        <v>54</v>
      </c>
      <c r="E212" s="147">
        <v>550</v>
      </c>
      <c r="F212" s="147">
        <v>1555</v>
      </c>
      <c r="G212" s="148">
        <f t="shared" si="3"/>
        <v>2.8272727272727272</v>
      </c>
      <c r="H212" s="151" t="s">
        <v>99</v>
      </c>
      <c r="I212" s="150">
        <f>_xlfn.XLOOKUP(C:C,[4]ニッカネ・フジタカ!$D:$D,[4]ニッカネ・フジタカ!$C:$C)</f>
        <v>50388</v>
      </c>
    </row>
    <row r="213" spans="1:9" ht="21" customHeight="1">
      <c r="A213" s="132">
        <v>212</v>
      </c>
      <c r="B213" s="151" t="s">
        <v>97</v>
      </c>
      <c r="C213" s="151" t="s">
        <v>317</v>
      </c>
      <c r="D213" s="151" t="s">
        <v>17</v>
      </c>
      <c r="E213" s="147">
        <v>40</v>
      </c>
      <c r="F213" s="147">
        <v>294</v>
      </c>
      <c r="G213" s="148">
        <f t="shared" si="3"/>
        <v>7.35</v>
      </c>
      <c r="H213" s="151" t="s">
        <v>100</v>
      </c>
      <c r="I213" s="150">
        <f>_xlfn.XLOOKUP(C:C,[4]ニッカネ・フジタカ!$D:$D,[4]ニッカネ・フジタカ!$C:$C)</f>
        <v>51522</v>
      </c>
    </row>
    <row r="214" spans="1:9" ht="21" customHeight="1">
      <c r="A214" s="132">
        <v>213</v>
      </c>
      <c r="B214" s="151" t="s">
        <v>97</v>
      </c>
      <c r="C214" s="151" t="s">
        <v>101</v>
      </c>
      <c r="D214" s="151" t="s">
        <v>17</v>
      </c>
      <c r="E214" s="147">
        <v>53</v>
      </c>
      <c r="F214" s="147">
        <v>202.91023013871376</v>
      </c>
      <c r="G214" s="148">
        <f t="shared" si="3"/>
        <v>3.8284949082776181</v>
      </c>
      <c r="H214" s="151"/>
      <c r="I214" s="150">
        <f>_xlfn.XLOOKUP(C:C,[4]ニッカネ・フジタカ!$D:$D,[4]ニッカネ・フジタカ!$C:$C)</f>
        <v>50386</v>
      </c>
    </row>
    <row r="215" spans="1:9" ht="21" customHeight="1">
      <c r="A215" s="132">
        <v>214</v>
      </c>
      <c r="B215" s="151" t="s">
        <v>97</v>
      </c>
      <c r="C215" s="151" t="s">
        <v>102</v>
      </c>
      <c r="D215" s="151" t="s">
        <v>17</v>
      </c>
      <c r="E215" s="147">
        <v>143</v>
      </c>
      <c r="F215" s="147">
        <v>230</v>
      </c>
      <c r="G215" s="148">
        <f t="shared" si="3"/>
        <v>1.6083916083916083</v>
      </c>
      <c r="H215" s="151" t="s">
        <v>44</v>
      </c>
      <c r="I215" s="150">
        <f>_xlfn.XLOOKUP(C:C,[4]ニッカネ・フジタカ!$D:$D,[4]ニッカネ・フジタカ!$C:$C)</f>
        <v>50383</v>
      </c>
    </row>
    <row r="216" spans="1:9" ht="21" customHeight="1">
      <c r="A216" s="132">
        <v>215</v>
      </c>
      <c r="B216" s="151" t="s">
        <v>97</v>
      </c>
      <c r="C216" s="151" t="s">
        <v>103</v>
      </c>
      <c r="D216" s="151" t="s">
        <v>17</v>
      </c>
      <c r="E216" s="147">
        <v>77</v>
      </c>
      <c r="F216" s="147">
        <v>215.6681597611049</v>
      </c>
      <c r="G216" s="148">
        <f t="shared" si="3"/>
        <v>2.8008851917026609</v>
      </c>
      <c r="H216" s="151" t="s">
        <v>104</v>
      </c>
      <c r="I216" s="150">
        <f>_xlfn.XLOOKUP(C:C,[4]ニッカネ・フジタカ!$D:$D,[4]ニッカネ・フジタカ!$C:$C)</f>
        <v>50382</v>
      </c>
    </row>
    <row r="217" spans="1:9" ht="21" customHeight="1">
      <c r="A217" s="132">
        <v>216</v>
      </c>
      <c r="B217" s="151" t="s">
        <v>97</v>
      </c>
      <c r="C217" s="151" t="s">
        <v>105</v>
      </c>
      <c r="D217" s="151" t="s">
        <v>17</v>
      </c>
      <c r="E217" s="147">
        <v>160</v>
      </c>
      <c r="F217" s="147">
        <v>215.69322875688434</v>
      </c>
      <c r="G217" s="148">
        <f t="shared" si="3"/>
        <v>1.3480826797305272</v>
      </c>
      <c r="H217" s="151" t="s">
        <v>106</v>
      </c>
      <c r="I217" s="150">
        <f>_xlfn.XLOOKUP(C:C,[4]ニッカネ・フジタカ!$D:$D,[4]ニッカネ・フジタカ!$C:$C)</f>
        <v>50381</v>
      </c>
    </row>
    <row r="218" spans="1:9" ht="21" customHeight="1">
      <c r="A218" s="132">
        <v>217</v>
      </c>
      <c r="B218" s="151" t="s">
        <v>97</v>
      </c>
      <c r="C218" s="151" t="s">
        <v>107</v>
      </c>
      <c r="D218" s="151" t="s">
        <v>54</v>
      </c>
      <c r="E218" s="147">
        <v>115</v>
      </c>
      <c r="F218" s="147">
        <v>307</v>
      </c>
      <c r="G218" s="148">
        <f t="shared" si="3"/>
        <v>2.6695652173913045</v>
      </c>
      <c r="H218" s="151" t="s">
        <v>99</v>
      </c>
      <c r="I218" s="150">
        <f>_xlfn.XLOOKUP(C:C,[4]ニッカネ・フジタカ!$D:$D,[4]ニッカネ・フジタカ!$C:$C)</f>
        <v>50653</v>
      </c>
    </row>
    <row r="219" spans="1:9" ht="21" customHeight="1">
      <c r="A219" s="132">
        <v>218</v>
      </c>
      <c r="B219" s="151" t="s">
        <v>97</v>
      </c>
      <c r="C219" s="151" t="s">
        <v>108</v>
      </c>
      <c r="D219" s="151" t="s">
        <v>13</v>
      </c>
      <c r="E219" s="147">
        <v>38</v>
      </c>
      <c r="F219" s="147">
        <v>257</v>
      </c>
      <c r="G219" s="148">
        <f t="shared" si="3"/>
        <v>6.7631578947368425</v>
      </c>
      <c r="H219" s="151" t="s">
        <v>99</v>
      </c>
      <c r="I219" s="150">
        <f>_xlfn.XLOOKUP(C:C,[4]ニッカネ・フジタカ!$D:$D,[4]ニッカネ・フジタカ!$C:$C)</f>
        <v>50680</v>
      </c>
    </row>
    <row r="220" spans="1:9" ht="21" customHeight="1">
      <c r="A220" s="132">
        <v>219</v>
      </c>
      <c r="B220" s="151" t="s">
        <v>97</v>
      </c>
      <c r="C220" s="151" t="s">
        <v>318</v>
      </c>
      <c r="D220" s="151" t="s">
        <v>17</v>
      </c>
      <c r="E220" s="147">
        <v>16</v>
      </c>
      <c r="F220" s="147">
        <v>64</v>
      </c>
      <c r="G220" s="148">
        <f t="shared" si="3"/>
        <v>4</v>
      </c>
      <c r="H220" s="151" t="s">
        <v>109</v>
      </c>
      <c r="I220" s="150">
        <f>_xlfn.XLOOKUP(C:C,[4]ニッカネ・フジタカ!$D:$D,[4]ニッカネ・フジタカ!$C:$C)</f>
        <v>50842</v>
      </c>
    </row>
    <row r="221" spans="1:9" ht="21" customHeight="1">
      <c r="A221" s="132">
        <v>220</v>
      </c>
      <c r="B221" s="151" t="s">
        <v>97</v>
      </c>
      <c r="C221" s="151" t="s">
        <v>110</v>
      </c>
      <c r="D221" s="151" t="s">
        <v>54</v>
      </c>
      <c r="E221" s="147">
        <v>98</v>
      </c>
      <c r="F221" s="147">
        <v>360</v>
      </c>
      <c r="G221" s="148">
        <f t="shared" si="3"/>
        <v>3.6734693877551021</v>
      </c>
      <c r="H221" s="151" t="s">
        <v>32</v>
      </c>
      <c r="I221" s="150">
        <f>_xlfn.XLOOKUP(C:C,[4]ニッカネ・フジタカ!$D:$D,[4]ニッカネ・フジタカ!$C:$C)</f>
        <v>50378</v>
      </c>
    </row>
    <row r="222" spans="1:9" ht="21" customHeight="1">
      <c r="A222" s="132">
        <v>221</v>
      </c>
      <c r="B222" s="151" t="s">
        <v>97</v>
      </c>
      <c r="C222" s="151" t="s">
        <v>111</v>
      </c>
      <c r="D222" s="151" t="s">
        <v>54</v>
      </c>
      <c r="E222" s="147">
        <v>170</v>
      </c>
      <c r="F222" s="147">
        <v>380</v>
      </c>
      <c r="G222" s="148">
        <f t="shared" si="3"/>
        <v>2.2352941176470589</v>
      </c>
      <c r="H222" s="151" t="s">
        <v>32</v>
      </c>
      <c r="I222" s="150">
        <f>_xlfn.XLOOKUP(C:C,[4]ニッカネ・フジタカ!$D:$D,[4]ニッカネ・フジタカ!$C:$C)</f>
        <v>50379</v>
      </c>
    </row>
    <row r="223" spans="1:9" ht="21" customHeight="1">
      <c r="A223" s="132">
        <v>222</v>
      </c>
      <c r="B223" s="151" t="s">
        <v>97</v>
      </c>
      <c r="C223" s="151" t="s">
        <v>319</v>
      </c>
      <c r="D223" s="151" t="s">
        <v>17</v>
      </c>
      <c r="E223" s="147">
        <v>110</v>
      </c>
      <c r="F223" s="147">
        <v>171</v>
      </c>
      <c r="G223" s="148">
        <f t="shared" si="3"/>
        <v>1.5545454545454545</v>
      </c>
      <c r="H223" s="151" t="s">
        <v>112</v>
      </c>
      <c r="I223" s="150">
        <f>_xlfn.XLOOKUP(C:C,[4]ニッカネ・フジタカ!$D:$D,[4]ニッカネ・フジタカ!$C:$C)</f>
        <v>50480</v>
      </c>
    </row>
    <row r="224" spans="1:9" ht="21" customHeight="1">
      <c r="A224" s="132">
        <v>223</v>
      </c>
      <c r="B224" s="151" t="s">
        <v>97</v>
      </c>
      <c r="C224" s="151" t="s">
        <v>113</v>
      </c>
      <c r="D224" s="151" t="s">
        <v>17</v>
      </c>
      <c r="E224" s="147">
        <v>279</v>
      </c>
      <c r="F224" s="147">
        <v>346.99675324675326</v>
      </c>
      <c r="G224" s="148">
        <f t="shared" si="3"/>
        <v>1.243715961457897</v>
      </c>
      <c r="H224" s="151" t="s">
        <v>29</v>
      </c>
      <c r="I224" s="150">
        <f>_xlfn.XLOOKUP(C:C,[4]ニッカネ・フジタカ!$D:$D,[4]ニッカネ・フジタカ!$C:$C)</f>
        <v>50878</v>
      </c>
    </row>
    <row r="225" spans="1:9" ht="21" customHeight="1">
      <c r="A225" s="132">
        <v>224</v>
      </c>
      <c r="B225" s="151" t="s">
        <v>97</v>
      </c>
      <c r="C225" s="151" t="s">
        <v>114</v>
      </c>
      <c r="D225" s="151" t="s">
        <v>17</v>
      </c>
      <c r="E225" s="147">
        <v>240</v>
      </c>
      <c r="F225" s="147">
        <v>319</v>
      </c>
      <c r="G225" s="148">
        <f t="shared" si="3"/>
        <v>1.3291666666666666</v>
      </c>
      <c r="H225" s="151" t="s">
        <v>115</v>
      </c>
      <c r="I225" s="150">
        <f>_xlfn.XLOOKUP(C:C,[4]ニッカネ・フジタカ!$D:$D,[4]ニッカネ・フジタカ!$C:$C)</f>
        <v>50517</v>
      </c>
    </row>
    <row r="226" spans="1:9" ht="21" customHeight="1">
      <c r="A226" s="132">
        <v>225</v>
      </c>
      <c r="B226" s="151" t="s">
        <v>97</v>
      </c>
      <c r="C226" s="151" t="s">
        <v>116</v>
      </c>
      <c r="D226" s="152" t="s">
        <v>11</v>
      </c>
      <c r="E226" s="147">
        <v>160</v>
      </c>
      <c r="F226" s="147">
        <v>204</v>
      </c>
      <c r="G226" s="148">
        <f t="shared" si="3"/>
        <v>1.2749999999999999</v>
      </c>
      <c r="H226" s="151"/>
      <c r="I226" s="150">
        <f>_xlfn.XLOOKUP(C:C,[4]ニッカネ・フジタカ!$D:$D,[4]ニッカネ・フジタカ!$C:$C)</f>
        <v>50751</v>
      </c>
    </row>
    <row r="227" spans="1:9" ht="21" customHeight="1">
      <c r="A227" s="132">
        <v>226</v>
      </c>
      <c r="B227" s="151" t="s">
        <v>97</v>
      </c>
      <c r="C227" s="151" t="s">
        <v>118</v>
      </c>
      <c r="D227" s="152" t="s">
        <v>24</v>
      </c>
      <c r="E227" s="147">
        <v>420</v>
      </c>
      <c r="F227" s="147">
        <v>1100</v>
      </c>
      <c r="G227" s="148">
        <f t="shared" si="3"/>
        <v>2.6190476190476191</v>
      </c>
      <c r="H227" s="151" t="s">
        <v>117</v>
      </c>
      <c r="I227" s="150">
        <f>_xlfn.XLOOKUP(C:C,[4]ニッカネ・フジタカ!$D:$D,[4]ニッカネ・フジタカ!$C:$C)</f>
        <v>51066</v>
      </c>
    </row>
    <row r="228" spans="1:9" ht="21" customHeight="1">
      <c r="A228" s="132">
        <v>227</v>
      </c>
      <c r="B228" s="151" t="s">
        <v>97</v>
      </c>
      <c r="C228" s="152" t="s">
        <v>119</v>
      </c>
      <c r="D228" s="151" t="s">
        <v>11</v>
      </c>
      <c r="E228" s="147">
        <v>12</v>
      </c>
      <c r="F228" s="147">
        <v>237</v>
      </c>
      <c r="G228" s="148">
        <f t="shared" si="3"/>
        <v>19.75</v>
      </c>
      <c r="H228" s="151"/>
      <c r="I228" s="150">
        <f>_xlfn.XLOOKUP(C:C,[4]ニッカネ・フジタカ!$D:$D,[4]ニッカネ・フジタカ!$C:$C)</f>
        <v>51134</v>
      </c>
    </row>
    <row r="229" spans="1:9" ht="21" customHeight="1">
      <c r="A229" s="132">
        <v>228</v>
      </c>
      <c r="B229" s="151" t="s">
        <v>97</v>
      </c>
      <c r="C229" s="152" t="s">
        <v>120</v>
      </c>
      <c r="D229" s="151" t="s">
        <v>11</v>
      </c>
      <c r="E229" s="147">
        <v>24</v>
      </c>
      <c r="F229" s="147">
        <v>237</v>
      </c>
      <c r="G229" s="148">
        <f t="shared" si="3"/>
        <v>9.875</v>
      </c>
      <c r="H229" s="151"/>
      <c r="I229" s="150">
        <f>_xlfn.XLOOKUP(C:C,[4]ニッカネ・フジタカ!$D:$D,[4]ニッカネ・フジタカ!$C:$C)</f>
        <v>51135</v>
      </c>
    </row>
    <row r="230" spans="1:9" ht="21" customHeight="1">
      <c r="A230" s="132">
        <v>229</v>
      </c>
      <c r="B230" s="151" t="s">
        <v>97</v>
      </c>
      <c r="C230" s="152" t="s">
        <v>121</v>
      </c>
      <c r="D230" s="151" t="s">
        <v>11</v>
      </c>
      <c r="E230" s="147">
        <v>20</v>
      </c>
      <c r="F230" s="147">
        <v>233</v>
      </c>
      <c r="G230" s="148">
        <f t="shared" si="3"/>
        <v>11.65</v>
      </c>
      <c r="H230" s="151"/>
      <c r="I230" s="150">
        <f>_xlfn.XLOOKUP(C:C,[4]ニッカネ・フジタカ!$D:$D,[4]ニッカネ・フジタカ!$C:$C)</f>
        <v>51136</v>
      </c>
    </row>
    <row r="231" spans="1:9" ht="21" customHeight="1">
      <c r="A231" s="132">
        <v>230</v>
      </c>
      <c r="B231" s="151" t="s">
        <v>97</v>
      </c>
      <c r="C231" s="152" t="s">
        <v>122</v>
      </c>
      <c r="D231" s="151" t="s">
        <v>11</v>
      </c>
      <c r="E231" s="147">
        <v>12</v>
      </c>
      <c r="F231" s="147">
        <v>237</v>
      </c>
      <c r="G231" s="148">
        <f t="shared" si="3"/>
        <v>19.75</v>
      </c>
      <c r="H231" s="151"/>
      <c r="I231" s="150">
        <f>_xlfn.XLOOKUP(C:C,[4]ニッカネ・フジタカ!$D:$D,[4]ニッカネ・フジタカ!$C:$C)</f>
        <v>51137</v>
      </c>
    </row>
    <row r="232" spans="1:9" ht="21" customHeight="1">
      <c r="A232" s="132">
        <v>231</v>
      </c>
      <c r="B232" s="151" t="s">
        <v>97</v>
      </c>
      <c r="C232" s="152" t="s">
        <v>123</v>
      </c>
      <c r="D232" s="151" t="s">
        <v>11</v>
      </c>
      <c r="E232" s="147">
        <v>24</v>
      </c>
      <c r="F232" s="147">
        <v>233</v>
      </c>
      <c r="G232" s="148">
        <f t="shared" si="3"/>
        <v>9.7083333333333339</v>
      </c>
      <c r="H232" s="151" t="s">
        <v>44</v>
      </c>
      <c r="I232" s="150">
        <f>_xlfn.XLOOKUP(C:C,[4]ニッカネ・フジタカ!$D:$D,[4]ニッカネ・フジタカ!$C:$C)</f>
        <v>51138</v>
      </c>
    </row>
    <row r="233" spans="1:9" ht="21" customHeight="1">
      <c r="A233" s="132">
        <v>232</v>
      </c>
      <c r="B233" s="151" t="s">
        <v>97</v>
      </c>
      <c r="C233" s="152" t="s">
        <v>124</v>
      </c>
      <c r="D233" s="151" t="s">
        <v>11</v>
      </c>
      <c r="E233" s="147">
        <v>24</v>
      </c>
      <c r="F233" s="147">
        <v>233</v>
      </c>
      <c r="G233" s="148">
        <f t="shared" si="3"/>
        <v>9.7083333333333339</v>
      </c>
      <c r="H233" s="151" t="s">
        <v>125</v>
      </c>
      <c r="I233" s="150">
        <f>_xlfn.XLOOKUP(C:C,[4]ニッカネ・フジタカ!$D:$D,[4]ニッカネ・フジタカ!$C:$C)</f>
        <v>51139</v>
      </c>
    </row>
    <row r="234" spans="1:9" ht="21" customHeight="1">
      <c r="A234" s="132">
        <v>233</v>
      </c>
      <c r="B234" s="151" t="s">
        <v>97</v>
      </c>
      <c r="C234" s="151" t="s">
        <v>126</v>
      </c>
      <c r="D234" s="151" t="s">
        <v>11</v>
      </c>
      <c r="E234" s="147">
        <v>400</v>
      </c>
      <c r="F234" s="147">
        <v>453</v>
      </c>
      <c r="G234" s="148">
        <f t="shared" si="3"/>
        <v>1.1325000000000001</v>
      </c>
      <c r="H234" s="151" t="s">
        <v>127</v>
      </c>
      <c r="I234" s="150">
        <f>_xlfn.XLOOKUP(C:C,[4]ニッカネ・フジタカ!$D:$D,[4]ニッカネ・フジタカ!$C:$C)</f>
        <v>51248</v>
      </c>
    </row>
    <row r="235" spans="1:9" ht="21" customHeight="1">
      <c r="A235" s="132">
        <v>234</v>
      </c>
      <c r="B235" s="151" t="s">
        <v>97</v>
      </c>
      <c r="C235" s="151" t="s">
        <v>128</v>
      </c>
      <c r="D235" s="151" t="s">
        <v>11</v>
      </c>
      <c r="E235" s="147">
        <v>400</v>
      </c>
      <c r="F235" s="147">
        <v>453</v>
      </c>
      <c r="G235" s="148">
        <f t="shared" si="3"/>
        <v>1.1325000000000001</v>
      </c>
      <c r="H235" s="151"/>
      <c r="I235" s="150">
        <f>_xlfn.XLOOKUP(C:C,[4]ニッカネ・フジタカ!$D:$D,[4]ニッカネ・フジタカ!$C:$C)</f>
        <v>51247</v>
      </c>
    </row>
    <row r="236" spans="1:9" ht="21" customHeight="1">
      <c r="A236" s="132">
        <v>235</v>
      </c>
      <c r="B236" s="151" t="s">
        <v>97</v>
      </c>
      <c r="C236" s="151" t="s">
        <v>129</v>
      </c>
      <c r="D236" s="151" t="s">
        <v>11</v>
      </c>
      <c r="E236" s="147">
        <v>400</v>
      </c>
      <c r="F236" s="147">
        <v>453</v>
      </c>
      <c r="G236" s="148">
        <f t="shared" si="3"/>
        <v>1.1325000000000001</v>
      </c>
      <c r="H236" s="151" t="s">
        <v>130</v>
      </c>
      <c r="I236" s="150">
        <f>_xlfn.XLOOKUP(C:C,[4]ニッカネ・フジタカ!$D:$D,[4]ニッカネ・フジタカ!$C:$C)</f>
        <v>51249</v>
      </c>
    </row>
    <row r="237" spans="1:9" ht="21" customHeight="1">
      <c r="A237" s="132">
        <v>236</v>
      </c>
      <c r="B237" s="151" t="s">
        <v>131</v>
      </c>
      <c r="C237" s="151" t="s">
        <v>320</v>
      </c>
      <c r="D237" s="151" t="s">
        <v>20</v>
      </c>
      <c r="E237" s="147">
        <v>1000</v>
      </c>
      <c r="F237" s="147">
        <v>352</v>
      </c>
      <c r="G237" s="148">
        <f t="shared" si="3"/>
        <v>0.35199999999999998</v>
      </c>
      <c r="H237" s="151"/>
      <c r="I237" s="150">
        <f>_xlfn.XLOOKUP(C:C,[4]ニッカネ・フジタカ!$D:$D,[4]ニッカネ・フジタカ!$C:$C)</f>
        <v>50851</v>
      </c>
    </row>
    <row r="238" spans="1:9" ht="21" customHeight="1">
      <c r="A238" s="132">
        <v>237</v>
      </c>
      <c r="B238" s="151" t="s">
        <v>131</v>
      </c>
      <c r="C238" s="151" t="s">
        <v>321</v>
      </c>
      <c r="D238" s="151" t="s">
        <v>20</v>
      </c>
      <c r="E238" s="147">
        <v>1000</v>
      </c>
      <c r="F238" s="147">
        <v>267</v>
      </c>
      <c r="G238" s="148">
        <f t="shared" si="3"/>
        <v>0.26700000000000002</v>
      </c>
      <c r="H238" s="151"/>
      <c r="I238" s="150">
        <f>_xlfn.XLOOKUP(C:C,[4]ニッカネ・フジタカ!$D:$D,[4]ニッカネ・フジタカ!$C:$C)</f>
        <v>50828</v>
      </c>
    </row>
    <row r="239" spans="1:9" ht="21" customHeight="1">
      <c r="A239" s="132">
        <v>238</v>
      </c>
      <c r="B239" s="151" t="s">
        <v>131</v>
      </c>
      <c r="C239" s="151" t="s">
        <v>322</v>
      </c>
      <c r="D239" s="151" t="s">
        <v>63</v>
      </c>
      <c r="E239" s="147">
        <v>100</v>
      </c>
      <c r="F239" s="147">
        <v>546</v>
      </c>
      <c r="G239" s="148">
        <f t="shared" si="3"/>
        <v>5.46</v>
      </c>
      <c r="H239" s="151"/>
      <c r="I239" s="150">
        <f>_xlfn.XLOOKUP(C:C,[4]ニッカネ・フジタカ!$D:$D,[4]ニッカネ・フジタカ!$C:$C)</f>
        <v>50797</v>
      </c>
    </row>
    <row r="240" spans="1:9" ht="21" customHeight="1">
      <c r="A240" s="132">
        <v>239</v>
      </c>
      <c r="B240" s="151" t="s">
        <v>131</v>
      </c>
      <c r="C240" s="151" t="s">
        <v>323</v>
      </c>
      <c r="D240" s="151" t="s">
        <v>20</v>
      </c>
      <c r="E240" s="147">
        <v>470</v>
      </c>
      <c r="F240" s="147">
        <v>408</v>
      </c>
      <c r="G240" s="148">
        <f t="shared" si="3"/>
        <v>0.86808510638297876</v>
      </c>
      <c r="H240" s="151" t="s">
        <v>94</v>
      </c>
      <c r="I240" s="150">
        <f>_xlfn.XLOOKUP(C:C,[4]ニッカネ・フジタカ!$D:$D,[4]ニッカネ・フジタカ!$C:$C)</f>
        <v>50398</v>
      </c>
    </row>
    <row r="241" spans="1:9" ht="21" customHeight="1">
      <c r="A241" s="132">
        <v>240</v>
      </c>
      <c r="B241" s="151" t="s">
        <v>131</v>
      </c>
      <c r="C241" s="151" t="s">
        <v>132</v>
      </c>
      <c r="D241" s="151" t="s">
        <v>17</v>
      </c>
      <c r="E241" s="147">
        <v>432</v>
      </c>
      <c r="F241" s="147">
        <v>256.56914893617022</v>
      </c>
      <c r="G241" s="148">
        <f t="shared" si="3"/>
        <v>0.59391006698187554</v>
      </c>
      <c r="H241" s="151"/>
      <c r="I241" s="150">
        <f>_xlfn.XLOOKUP(C:C,[4]ニッカネ・フジタカ!$D:$D,[4]ニッカネ・フジタカ!$C:$C)</f>
        <v>50600</v>
      </c>
    </row>
    <row r="242" spans="1:9" ht="21" customHeight="1">
      <c r="A242" s="132">
        <v>241</v>
      </c>
      <c r="B242" s="151" t="s">
        <v>131</v>
      </c>
      <c r="C242" s="151" t="s">
        <v>324</v>
      </c>
      <c r="D242" s="151" t="s">
        <v>17</v>
      </c>
      <c r="E242" s="147">
        <v>160</v>
      </c>
      <c r="F242" s="147">
        <v>1390</v>
      </c>
      <c r="G242" s="148">
        <f t="shared" si="3"/>
        <v>8.6875</v>
      </c>
      <c r="H242" s="151"/>
      <c r="I242" s="150">
        <f>_xlfn.XLOOKUP(C:C,[4]ニッカネ・フジタカ!$D:$D,[4]ニッカネ・フジタカ!$C:$C)</f>
        <v>51558</v>
      </c>
    </row>
    <row r="243" spans="1:9" ht="21" customHeight="1">
      <c r="A243" s="132">
        <v>242</v>
      </c>
      <c r="B243" s="151" t="s">
        <v>133</v>
      </c>
      <c r="C243" s="151" t="s">
        <v>325</v>
      </c>
      <c r="D243" s="151" t="s">
        <v>17</v>
      </c>
      <c r="E243" s="147">
        <v>1000</v>
      </c>
      <c r="F243" s="147">
        <v>149</v>
      </c>
      <c r="G243" s="148">
        <f t="shared" si="3"/>
        <v>0.14899999999999999</v>
      </c>
      <c r="H243" s="151"/>
      <c r="I243" s="150">
        <f>_xlfn.XLOOKUP(C:C,[4]ニッカネ・フジタカ!$D:$D,[4]ニッカネ・フジタカ!$C:$C)</f>
        <v>50639</v>
      </c>
    </row>
    <row r="244" spans="1:9" ht="21" customHeight="1">
      <c r="A244" s="132">
        <v>243</v>
      </c>
      <c r="B244" s="151" t="s">
        <v>133</v>
      </c>
      <c r="C244" s="151" t="s">
        <v>326</v>
      </c>
      <c r="D244" s="151" t="s">
        <v>20</v>
      </c>
      <c r="E244" s="147">
        <v>750</v>
      </c>
      <c r="F244" s="147">
        <v>424</v>
      </c>
      <c r="G244" s="148">
        <f t="shared" si="3"/>
        <v>0.56533333333333335</v>
      </c>
      <c r="H244" s="151" t="s">
        <v>71</v>
      </c>
      <c r="I244" s="150">
        <f>_xlfn.XLOOKUP(C:C,[4]ニッカネ・フジタカ!$D:$D,[4]ニッカネ・フジタカ!$C:$C)</f>
        <v>50831</v>
      </c>
    </row>
    <row r="245" spans="1:9" ht="21" customHeight="1">
      <c r="A245" s="132">
        <v>244</v>
      </c>
      <c r="B245" s="151" t="s">
        <v>133</v>
      </c>
      <c r="C245" s="152" t="s">
        <v>327</v>
      </c>
      <c r="D245" s="152" t="s">
        <v>134</v>
      </c>
      <c r="E245" s="147">
        <v>500</v>
      </c>
      <c r="F245" s="147">
        <v>188</v>
      </c>
      <c r="G245" s="148">
        <f t="shared" si="3"/>
        <v>0.376</v>
      </c>
      <c r="H245" s="151"/>
      <c r="I245" s="150">
        <f>_xlfn.XLOOKUP(C:C,[4]ニッカネ・フジタカ!$D:$D,[4]ニッカネ・フジタカ!$C:$C)</f>
        <v>51101</v>
      </c>
    </row>
    <row r="246" spans="1:9" ht="21" customHeight="1">
      <c r="A246" s="132">
        <v>245</v>
      </c>
      <c r="B246" s="151" t="s">
        <v>133</v>
      </c>
      <c r="C246" s="151" t="s">
        <v>328</v>
      </c>
      <c r="D246" s="151" t="s">
        <v>20</v>
      </c>
      <c r="E246" s="147">
        <v>500</v>
      </c>
      <c r="F246" s="147">
        <v>267.85714285714283</v>
      </c>
      <c r="G246" s="148">
        <f t="shared" si="3"/>
        <v>0.5357142857142857</v>
      </c>
      <c r="H246" s="139" t="s">
        <v>22</v>
      </c>
      <c r="I246" s="150">
        <f>_xlfn.XLOOKUP(C:C,[4]ニッカネ・フジタカ!$D:$D,[4]ニッカネ・フジタカ!$C:$C)</f>
        <v>50773</v>
      </c>
    </row>
    <row r="247" spans="1:9" ht="21" customHeight="1">
      <c r="A247" s="132">
        <v>246</v>
      </c>
      <c r="B247" s="151" t="s">
        <v>133</v>
      </c>
      <c r="C247" s="152" t="s">
        <v>329</v>
      </c>
      <c r="D247" s="152" t="s">
        <v>134</v>
      </c>
      <c r="E247" s="147">
        <v>300</v>
      </c>
      <c r="F247" s="147">
        <v>314</v>
      </c>
      <c r="G247" s="148">
        <f t="shared" si="3"/>
        <v>1.0466666666666666</v>
      </c>
      <c r="H247" s="151"/>
      <c r="I247" s="150">
        <f>_xlfn.XLOOKUP(C:C,[4]ニッカネ・フジタカ!$D:$D,[4]ニッカネ・フジタカ!$C:$C)</f>
        <v>51100</v>
      </c>
    </row>
    <row r="248" spans="1:9" ht="21" customHeight="1">
      <c r="A248" s="132">
        <v>247</v>
      </c>
      <c r="B248" s="151" t="s">
        <v>133</v>
      </c>
      <c r="C248" s="151" t="s">
        <v>563</v>
      </c>
      <c r="D248" s="151" t="s">
        <v>20</v>
      </c>
      <c r="E248" s="147">
        <v>315</v>
      </c>
      <c r="F248" s="147">
        <v>368</v>
      </c>
      <c r="G248" s="148">
        <f t="shared" si="3"/>
        <v>1.1682539682539683</v>
      </c>
      <c r="H248" s="151" t="s">
        <v>44</v>
      </c>
      <c r="I248" s="150">
        <f>_xlfn.XLOOKUP(C:C,[4]ニッカネ・フジタカ!$D:$D,[4]ニッカネ・フジタカ!$C:$C)</f>
        <v>50407</v>
      </c>
    </row>
    <row r="249" spans="1:9" ht="21" customHeight="1">
      <c r="A249" s="132">
        <v>248</v>
      </c>
      <c r="B249" s="151" t="s">
        <v>133</v>
      </c>
      <c r="C249" s="151" t="s">
        <v>330</v>
      </c>
      <c r="D249" s="151" t="s">
        <v>17</v>
      </c>
      <c r="E249" s="147">
        <v>500</v>
      </c>
      <c r="F249" s="147">
        <v>803</v>
      </c>
      <c r="G249" s="148">
        <f t="shared" si="3"/>
        <v>1.6060000000000001</v>
      </c>
      <c r="H249" s="139" t="s">
        <v>135</v>
      </c>
      <c r="I249" s="150">
        <f>_xlfn.XLOOKUP(C:C,[4]ニッカネ・フジタカ!$D:$D,[4]ニッカネ・フジタカ!$C:$C)</f>
        <v>50815</v>
      </c>
    </row>
    <row r="250" spans="1:9" ht="21" customHeight="1">
      <c r="A250" s="132">
        <v>249</v>
      </c>
      <c r="B250" s="151" t="s">
        <v>133</v>
      </c>
      <c r="C250" s="151" t="s">
        <v>564</v>
      </c>
      <c r="D250" s="151" t="s">
        <v>45</v>
      </c>
      <c r="E250" s="147">
        <v>500</v>
      </c>
      <c r="F250" s="147">
        <v>960</v>
      </c>
      <c r="G250" s="148">
        <f t="shared" si="3"/>
        <v>1.92</v>
      </c>
      <c r="H250" s="139" t="s">
        <v>332</v>
      </c>
      <c r="I250" s="150">
        <f>_xlfn.XLOOKUP(C:C,[4]ニッカネ・フジタカ!$D:$D,[4]ニッカネ・フジタカ!$C:$C)</f>
        <v>50412</v>
      </c>
    </row>
    <row r="251" spans="1:9" ht="21" customHeight="1">
      <c r="A251" s="132">
        <v>250</v>
      </c>
      <c r="B251" s="151" t="s">
        <v>133</v>
      </c>
      <c r="C251" s="151" t="s">
        <v>333</v>
      </c>
      <c r="D251" s="151" t="s">
        <v>67</v>
      </c>
      <c r="E251" s="147">
        <v>1000</v>
      </c>
      <c r="F251" s="147">
        <v>895</v>
      </c>
      <c r="G251" s="148">
        <f t="shared" si="3"/>
        <v>0.89500000000000002</v>
      </c>
      <c r="H251" s="151" t="s">
        <v>71</v>
      </c>
      <c r="I251" s="150">
        <f>_xlfn.XLOOKUP(C:C,[4]ニッカネ・フジタカ!$D:$D,[4]ニッカネ・フジタカ!$C:$C)</f>
        <v>50929</v>
      </c>
    </row>
    <row r="252" spans="1:9" ht="21" customHeight="1">
      <c r="A252" s="132">
        <v>251</v>
      </c>
      <c r="B252" s="151" t="s">
        <v>133</v>
      </c>
      <c r="C252" s="151" t="s">
        <v>334</v>
      </c>
      <c r="D252" s="151" t="s">
        <v>63</v>
      </c>
      <c r="E252" s="147">
        <v>37</v>
      </c>
      <c r="F252" s="147">
        <v>469</v>
      </c>
      <c r="G252" s="148">
        <f t="shared" si="3"/>
        <v>12.675675675675675</v>
      </c>
      <c r="H252" s="151"/>
      <c r="I252" s="150">
        <f>_xlfn.XLOOKUP(C:C,[4]ニッカネ・フジタカ!$D:$D,[4]ニッカネ・フジタカ!$C:$C)</f>
        <v>51098</v>
      </c>
    </row>
    <row r="253" spans="1:9" ht="21" customHeight="1">
      <c r="A253" s="132">
        <v>252</v>
      </c>
      <c r="B253" s="151" t="s">
        <v>133</v>
      </c>
      <c r="C253" s="151" t="s">
        <v>335</v>
      </c>
      <c r="D253" s="151" t="s">
        <v>63</v>
      </c>
      <c r="E253" s="147">
        <v>830</v>
      </c>
      <c r="F253" s="147">
        <v>749</v>
      </c>
      <c r="G253" s="148">
        <f t="shared" si="3"/>
        <v>0.90240963855421685</v>
      </c>
      <c r="H253" s="151" t="s">
        <v>27</v>
      </c>
      <c r="I253" s="150">
        <f>_xlfn.XLOOKUP(C:C,[4]ニッカネ・フジタカ!$D:$D,[4]ニッカネ・フジタカ!$C:$C)</f>
        <v>50640</v>
      </c>
    </row>
    <row r="254" spans="1:9" ht="21" customHeight="1">
      <c r="A254" s="132">
        <v>253</v>
      </c>
      <c r="B254" s="151" t="s">
        <v>133</v>
      </c>
      <c r="C254" s="151" t="s">
        <v>336</v>
      </c>
      <c r="D254" s="151" t="s">
        <v>17</v>
      </c>
      <c r="E254" s="147">
        <v>1000</v>
      </c>
      <c r="F254" s="147">
        <v>1699</v>
      </c>
      <c r="G254" s="148">
        <f t="shared" si="3"/>
        <v>1.6990000000000001</v>
      </c>
      <c r="H254" s="151"/>
      <c r="I254" s="150">
        <f>_xlfn.XLOOKUP(C:C,[4]ニッカネ・フジタカ!$D:$D,[4]ニッカネ・フジタカ!$C:$C)</f>
        <v>51056</v>
      </c>
    </row>
    <row r="255" spans="1:9" ht="21" customHeight="1">
      <c r="A255" s="132">
        <v>254</v>
      </c>
      <c r="B255" s="151" t="s">
        <v>133</v>
      </c>
      <c r="C255" s="151" t="s">
        <v>337</v>
      </c>
      <c r="D255" s="151" t="s">
        <v>20</v>
      </c>
      <c r="E255" s="147">
        <v>320</v>
      </c>
      <c r="F255" s="147">
        <v>1008</v>
      </c>
      <c r="G255" s="148">
        <f t="shared" si="3"/>
        <v>3.15</v>
      </c>
      <c r="H255" s="151"/>
      <c r="I255" s="150">
        <f>_xlfn.XLOOKUP(C:C,[4]ニッカネ・フジタカ!$D:$D,[4]ニッカネ・フジタカ!$C:$C)</f>
        <v>50506</v>
      </c>
    </row>
    <row r="256" spans="1:9" ht="21" customHeight="1">
      <c r="A256" s="132">
        <v>255</v>
      </c>
      <c r="B256" s="151" t="s">
        <v>133</v>
      </c>
      <c r="C256" s="151" t="s">
        <v>338</v>
      </c>
      <c r="D256" s="151" t="s">
        <v>17</v>
      </c>
      <c r="E256" s="147">
        <v>150</v>
      </c>
      <c r="F256" s="147">
        <v>997</v>
      </c>
      <c r="G256" s="148">
        <f t="shared" si="3"/>
        <v>6.6466666666666665</v>
      </c>
      <c r="H256" s="151"/>
      <c r="I256" s="150">
        <f>_xlfn.XLOOKUP(C:C,[4]ニッカネ・フジタカ!$D:$D,[4]ニッカネ・フジタカ!$C:$C)</f>
        <v>50800</v>
      </c>
    </row>
    <row r="257" spans="1:9" ht="21" customHeight="1">
      <c r="A257" s="132">
        <v>256</v>
      </c>
      <c r="B257" s="151" t="s">
        <v>133</v>
      </c>
      <c r="C257" s="151" t="s">
        <v>339</v>
      </c>
      <c r="D257" s="151" t="s">
        <v>63</v>
      </c>
      <c r="E257" s="147">
        <v>100</v>
      </c>
      <c r="F257" s="147">
        <v>252.64479045401629</v>
      </c>
      <c r="G257" s="148">
        <f t="shared" si="3"/>
        <v>2.5264479045401629</v>
      </c>
      <c r="H257" s="151"/>
      <c r="I257" s="150">
        <f>_xlfn.XLOOKUP(C:C,[4]ニッカネ・フジタカ!$D:$D,[4]ニッカネ・フジタカ!$C:$C)</f>
        <v>50424</v>
      </c>
    </row>
    <row r="258" spans="1:9" ht="21" customHeight="1">
      <c r="A258" s="132">
        <v>257</v>
      </c>
      <c r="B258" s="151" t="s">
        <v>133</v>
      </c>
      <c r="C258" s="152" t="s">
        <v>340</v>
      </c>
      <c r="D258" s="152" t="s">
        <v>24</v>
      </c>
      <c r="E258" s="147">
        <v>150</v>
      </c>
      <c r="F258" s="147">
        <v>757</v>
      </c>
      <c r="G258" s="148">
        <f t="shared" si="3"/>
        <v>5.0466666666666669</v>
      </c>
      <c r="H258" s="151"/>
      <c r="I258" s="150">
        <f>_xlfn.XLOOKUP(C:C,[4]ニッカネ・フジタカ!$D:$D,[4]ニッカネ・フジタカ!$C:$C)</f>
        <v>51144</v>
      </c>
    </row>
    <row r="259" spans="1:9" ht="21" customHeight="1">
      <c r="A259" s="132">
        <v>258</v>
      </c>
      <c r="B259" s="151" t="s">
        <v>133</v>
      </c>
      <c r="C259" s="152" t="s">
        <v>341</v>
      </c>
      <c r="D259" s="152" t="s">
        <v>134</v>
      </c>
      <c r="E259" s="147">
        <v>3.5</v>
      </c>
      <c r="F259" s="147">
        <v>150</v>
      </c>
      <c r="G259" s="148">
        <f t="shared" si="3"/>
        <v>42.857142857142854</v>
      </c>
      <c r="H259" s="151"/>
      <c r="I259" s="150">
        <f>_xlfn.XLOOKUP(C:C,[4]ニッカネ・フジタカ!$D:$D,[4]ニッカネ・フジタカ!$C:$C)</f>
        <v>51103</v>
      </c>
    </row>
    <row r="260" spans="1:9" ht="21" customHeight="1">
      <c r="A260" s="132">
        <v>259</v>
      </c>
      <c r="B260" s="151" t="s">
        <v>133</v>
      </c>
      <c r="C260" s="152" t="s">
        <v>342</v>
      </c>
      <c r="D260" s="151" t="s">
        <v>11</v>
      </c>
      <c r="E260" s="147">
        <v>108</v>
      </c>
      <c r="F260" s="147">
        <v>650</v>
      </c>
      <c r="G260" s="148">
        <f t="shared" si="3"/>
        <v>6.0185185185185182</v>
      </c>
      <c r="H260" s="151"/>
      <c r="I260" s="150">
        <f>_xlfn.XLOOKUP(C:C,[4]ニッカネ・フジタカ!$D:$D,[4]ニッカネ・フジタカ!$C:$C)</f>
        <v>50206</v>
      </c>
    </row>
    <row r="261" spans="1:9" ht="21" customHeight="1">
      <c r="A261" s="132">
        <v>260</v>
      </c>
      <c r="B261" s="151" t="s">
        <v>133</v>
      </c>
      <c r="C261" s="164" t="s">
        <v>604</v>
      </c>
      <c r="D261" s="152" t="s">
        <v>331</v>
      </c>
      <c r="E261" s="147">
        <v>60</v>
      </c>
      <c r="F261" s="147">
        <v>293</v>
      </c>
      <c r="G261" s="148">
        <f t="shared" si="3"/>
        <v>4.8833333333333337</v>
      </c>
      <c r="H261" s="151"/>
      <c r="I261" s="150" t="e">
        <f>_xlfn.XLOOKUP(C:C,[4]ニッカネ・フジタカ!$D:$D,[4]ニッカネ・フジタカ!$C:$C)</f>
        <v>#N/A</v>
      </c>
    </row>
    <row r="262" spans="1:9" ht="21" customHeight="1">
      <c r="A262" s="132">
        <v>261</v>
      </c>
      <c r="B262" s="151" t="s">
        <v>12</v>
      </c>
      <c r="C262" s="152" t="s">
        <v>158</v>
      </c>
      <c r="D262" s="152" t="s">
        <v>357</v>
      </c>
      <c r="E262" s="147">
        <v>300</v>
      </c>
      <c r="F262" s="147">
        <v>164</v>
      </c>
      <c r="G262" s="148">
        <f>F262/E262</f>
        <v>0.54666666666666663</v>
      </c>
      <c r="H262" s="151" t="s">
        <v>158</v>
      </c>
      <c r="I262" s="150"/>
    </row>
    <row r="263" spans="1:9" ht="21" customHeight="1">
      <c r="A263" s="132">
        <v>262</v>
      </c>
      <c r="B263" s="151" t="s">
        <v>581</v>
      </c>
      <c r="C263" s="152" t="s">
        <v>359</v>
      </c>
      <c r="D263" s="152" t="s">
        <v>360</v>
      </c>
      <c r="E263" s="147">
        <v>80</v>
      </c>
      <c r="F263" s="147">
        <v>46</v>
      </c>
      <c r="G263" s="148">
        <f t="shared" si="3"/>
        <v>0.57499999999999996</v>
      </c>
      <c r="H263" s="154"/>
      <c r="I263" s="150"/>
    </row>
    <row r="264" spans="1:9" ht="21" customHeight="1">
      <c r="A264" s="132">
        <v>263</v>
      </c>
      <c r="B264" s="151" t="s">
        <v>12</v>
      </c>
      <c r="C264" s="152" t="s">
        <v>468</v>
      </c>
      <c r="D264" s="152" t="s">
        <v>31</v>
      </c>
      <c r="E264" s="147">
        <v>300</v>
      </c>
      <c r="F264" s="147">
        <v>874</v>
      </c>
      <c r="G264" s="148">
        <f t="shared" si="3"/>
        <v>2.9133333333333336</v>
      </c>
      <c r="H264" s="154"/>
      <c r="I264" s="150"/>
    </row>
    <row r="265" spans="1:9" ht="21" customHeight="1">
      <c r="A265" s="168">
        <v>264</v>
      </c>
      <c r="B265" s="162" t="s">
        <v>12</v>
      </c>
      <c r="C265" s="163" t="s">
        <v>596</v>
      </c>
      <c r="D265" s="164" t="s">
        <v>594</v>
      </c>
      <c r="E265" s="165">
        <v>1000</v>
      </c>
      <c r="F265" s="165">
        <v>889</v>
      </c>
      <c r="G265" s="161">
        <v>0.88900000000000001</v>
      </c>
      <c r="H265" s="166"/>
      <c r="I265" s="150"/>
    </row>
    <row r="266" spans="1:9" ht="21" customHeight="1">
      <c r="A266" s="168">
        <v>265</v>
      </c>
      <c r="B266" s="162" t="s">
        <v>12</v>
      </c>
      <c r="C266" s="163" t="s">
        <v>603</v>
      </c>
      <c r="D266" s="164" t="s">
        <v>597</v>
      </c>
      <c r="E266" s="165">
        <v>100</v>
      </c>
      <c r="F266" s="165">
        <v>354</v>
      </c>
      <c r="G266" s="161">
        <v>3.54</v>
      </c>
      <c r="H266" s="167"/>
      <c r="I266" s="150"/>
    </row>
    <row r="267" spans="1:9" ht="21" customHeight="1">
      <c r="A267" s="168">
        <v>266</v>
      </c>
      <c r="B267" s="162" t="s">
        <v>64</v>
      </c>
      <c r="C267" s="163" t="s">
        <v>598</v>
      </c>
      <c r="D267" s="164" t="s">
        <v>599</v>
      </c>
      <c r="E267" s="165">
        <v>480</v>
      </c>
      <c r="F267" s="165">
        <v>480</v>
      </c>
      <c r="G267" s="161">
        <v>1</v>
      </c>
      <c r="H267" s="163" t="s">
        <v>600</v>
      </c>
      <c r="I267" s="150"/>
    </row>
    <row r="268" spans="1:9" ht="21" customHeight="1">
      <c r="A268" s="168">
        <v>267</v>
      </c>
      <c r="B268" s="162" t="s">
        <v>48</v>
      </c>
      <c r="C268" s="162" t="s">
        <v>575</v>
      </c>
      <c r="D268" s="164" t="s">
        <v>31</v>
      </c>
      <c r="E268" s="160">
        <v>300</v>
      </c>
      <c r="F268" s="160">
        <v>141</v>
      </c>
      <c r="G268" s="162">
        <v>0.47</v>
      </c>
      <c r="H268" s="162" t="s">
        <v>601</v>
      </c>
      <c r="I268" s="150"/>
    </row>
    <row r="269" spans="1:9" ht="21" customHeight="1">
      <c r="A269" s="168">
        <v>268</v>
      </c>
      <c r="B269" s="162" t="s">
        <v>133</v>
      </c>
      <c r="C269" s="163" t="s">
        <v>595</v>
      </c>
      <c r="D269" s="164" t="s">
        <v>602</v>
      </c>
      <c r="E269" s="165">
        <v>200</v>
      </c>
      <c r="F269" s="165">
        <v>256</v>
      </c>
      <c r="G269" s="161">
        <v>1.28</v>
      </c>
      <c r="H269" s="166"/>
      <c r="I269" s="150"/>
    </row>
    <row r="270" spans="1:9" ht="21" customHeight="1">
      <c r="A270" s="168">
        <v>269</v>
      </c>
      <c r="B270" s="162" t="s">
        <v>133</v>
      </c>
      <c r="C270" s="163" t="s">
        <v>605</v>
      </c>
      <c r="D270" s="164" t="s">
        <v>24</v>
      </c>
      <c r="E270" s="165">
        <v>1000</v>
      </c>
      <c r="F270" s="165">
        <v>1233</v>
      </c>
      <c r="G270" s="161">
        <f>F270/E270</f>
        <v>1.2330000000000001</v>
      </c>
      <c r="H270" s="166"/>
      <c r="I270" s="150"/>
    </row>
  </sheetData>
  <sheetProtection algorithmName="SHA-512" hashValue="7VAXJxJLlLQAmp9PhQMLvkeHBRvduaU/6jE7+ttEG1EQo8myyVz3CRP2TPyTXAp1Njmd/07jRn9/ZfyWMmkNuQ==" saltValue="y4tw5OU7LC2JRyYEwtiXlw==" spinCount="100000" sheet="1" formatCells="0" formatColumns="0" formatRows="0" selectLockedCells="1" sort="0" autoFilter="0"/>
  <phoneticPr fontId="2"/>
  <conditionalFormatting sqref="C22">
    <cfRule type="duplicateValues" dxfId="8" priority="3"/>
  </conditionalFormatting>
  <conditionalFormatting sqref="C38">
    <cfRule type="duplicateValues" dxfId="7" priority="2"/>
  </conditionalFormatting>
  <conditionalFormatting sqref="C47:C49">
    <cfRule type="duplicateValues" dxfId="6" priority="4"/>
  </conditionalFormatting>
  <conditionalFormatting sqref="C50:C53 C2:C21 C23:C37 C39:C45">
    <cfRule type="duplicateValues" dxfId="5" priority="8"/>
  </conditionalFormatting>
  <conditionalFormatting sqref="C262">
    <cfRule type="duplicateValues" dxfId="4" priority="5"/>
  </conditionalFormatting>
  <conditionalFormatting sqref="C263:C264">
    <cfRule type="duplicateValues" dxfId="3" priority="9"/>
  </conditionalFormatting>
  <conditionalFormatting sqref="C265:C270">
    <cfRule type="duplicateValues" dxfId="2" priority="1"/>
  </conditionalFormatting>
  <conditionalFormatting sqref="C271:C1048576 C46 C1 C54:C261">
    <cfRule type="duplicateValues" dxfId="1" priority="7"/>
  </conditionalFormatting>
  <conditionalFormatting sqref="G256">
    <cfRule type="expression" dxfId="0" priority="6" stopIfTrue="1">
      <formula>ISERROR(G256)</formula>
    </cfRule>
  </conditionalFormatting>
  <pageMargins left="0.39370078740157483" right="0.39370078740157483" top="0.39370078740157483" bottom="0.39370078740157483" header="0.23622047244094491" footer="0.19685039370078741"/>
  <pageSetup paperSize="9" scale="76" fitToHeight="0" orientation="portrait" r:id="rId1"/>
  <headerFooter alignWithMargins="0">
    <oddHeader xml:space="preserve">&amp;L
&amp;R&amp;"ＭＳ Ｐゴシック,太字"&amp;22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G38"/>
  <sheetViews>
    <sheetView workbookViewId="0"/>
  </sheetViews>
  <sheetFormatPr defaultRowHeight="18"/>
  <cols>
    <col min="1" max="1" width="15.58203125" customWidth="1"/>
    <col min="2" max="2" width="25.83203125" customWidth="1"/>
    <col min="3" max="3" width="17.33203125" customWidth="1"/>
  </cols>
  <sheetData>
    <row r="1" spans="1:7" ht="20">
      <c r="A1" s="81" t="s">
        <v>156</v>
      </c>
    </row>
    <row r="2" spans="1:7" ht="8.15" customHeight="1" thickBot="1">
      <c r="A2" s="41"/>
    </row>
    <row r="3" spans="1:7" ht="18.649999999999999" customHeight="1" thickBot="1">
      <c r="A3" s="83" t="s">
        <v>163</v>
      </c>
      <c r="B3" s="85" t="s">
        <v>164</v>
      </c>
      <c r="C3" s="86" t="s">
        <v>165</v>
      </c>
    </row>
    <row r="4" spans="1:7" ht="18.5" thickTop="1">
      <c r="A4" s="84" t="s">
        <v>157</v>
      </c>
      <c r="B4" s="335" t="s">
        <v>166</v>
      </c>
      <c r="C4" s="338" t="s">
        <v>167</v>
      </c>
    </row>
    <row r="5" spans="1:7">
      <c r="A5" s="82" t="s">
        <v>158</v>
      </c>
      <c r="B5" s="336"/>
      <c r="C5" s="339"/>
    </row>
    <row r="6" spans="1:7">
      <c r="A6" s="82" t="s">
        <v>159</v>
      </c>
      <c r="B6" s="336"/>
      <c r="C6" s="339"/>
    </row>
    <row r="7" spans="1:7">
      <c r="A7" s="82" t="s">
        <v>160</v>
      </c>
      <c r="B7" s="336"/>
      <c r="C7" s="339"/>
    </row>
    <row r="8" spans="1:7">
      <c r="A8" s="82" t="s">
        <v>161</v>
      </c>
      <c r="B8" s="336"/>
      <c r="C8" s="339"/>
    </row>
    <row r="9" spans="1:7">
      <c r="A9" s="91" t="s">
        <v>162</v>
      </c>
      <c r="B9" s="336"/>
      <c r="C9" s="339"/>
    </row>
    <row r="10" spans="1:7" ht="18.5" thickBot="1">
      <c r="A10" s="107" t="s">
        <v>435</v>
      </c>
      <c r="B10" s="337"/>
      <c r="C10" s="340"/>
    </row>
    <row r="11" spans="1:7" ht="18.5" thickBot="1"/>
    <row r="12" spans="1:7" ht="20.5" thickBot="1">
      <c r="A12" s="87" t="s">
        <v>431</v>
      </c>
      <c r="B12" s="88"/>
      <c r="C12" s="88"/>
      <c r="D12" s="88"/>
      <c r="E12" s="88"/>
      <c r="F12" s="89"/>
      <c r="G12" s="98"/>
    </row>
    <row r="13" spans="1:7" ht="18.75" customHeight="1" thickTop="1">
      <c r="A13" s="341" t="s">
        <v>565</v>
      </c>
      <c r="B13" s="342"/>
      <c r="C13" s="342"/>
      <c r="D13" s="342"/>
      <c r="E13" s="342"/>
      <c r="F13" s="343"/>
    </row>
    <row r="14" spans="1:7">
      <c r="A14" s="344"/>
      <c r="B14" s="345"/>
      <c r="C14" s="345"/>
      <c r="D14" s="345"/>
      <c r="E14" s="345"/>
      <c r="F14" s="346"/>
    </row>
    <row r="15" spans="1:7">
      <c r="A15" s="344"/>
      <c r="B15" s="345"/>
      <c r="C15" s="345"/>
      <c r="D15" s="345"/>
      <c r="E15" s="345"/>
      <c r="F15" s="346"/>
    </row>
    <row r="16" spans="1:7">
      <c r="A16" s="344"/>
      <c r="B16" s="345"/>
      <c r="C16" s="345"/>
      <c r="D16" s="345"/>
      <c r="E16" s="345"/>
      <c r="F16" s="346"/>
    </row>
    <row r="17" spans="1:7">
      <c r="A17" s="344"/>
      <c r="B17" s="345"/>
      <c r="C17" s="345"/>
      <c r="D17" s="345"/>
      <c r="E17" s="345"/>
      <c r="F17" s="346"/>
    </row>
    <row r="18" spans="1:7">
      <c r="A18" s="344"/>
      <c r="B18" s="345"/>
      <c r="C18" s="345"/>
      <c r="D18" s="345"/>
      <c r="E18" s="345"/>
      <c r="F18" s="346"/>
    </row>
    <row r="19" spans="1:7">
      <c r="A19" s="344"/>
      <c r="B19" s="345"/>
      <c r="C19" s="345"/>
      <c r="D19" s="345"/>
      <c r="E19" s="345"/>
      <c r="F19" s="346"/>
    </row>
    <row r="20" spans="1:7">
      <c r="A20" s="344"/>
      <c r="B20" s="345"/>
      <c r="C20" s="345"/>
      <c r="D20" s="345"/>
      <c r="E20" s="345"/>
      <c r="F20" s="346"/>
    </row>
    <row r="21" spans="1:7">
      <c r="A21" s="344"/>
      <c r="B21" s="345"/>
      <c r="C21" s="345"/>
      <c r="D21" s="345"/>
      <c r="E21" s="345"/>
      <c r="F21" s="346"/>
    </row>
    <row r="22" spans="1:7">
      <c r="A22" s="344"/>
      <c r="B22" s="345"/>
      <c r="C22" s="345"/>
      <c r="D22" s="345"/>
      <c r="E22" s="345"/>
      <c r="F22" s="346"/>
    </row>
    <row r="23" spans="1:7">
      <c r="A23" s="344"/>
      <c r="B23" s="345"/>
      <c r="C23" s="345"/>
      <c r="D23" s="345"/>
      <c r="E23" s="345"/>
      <c r="F23" s="346"/>
    </row>
    <row r="24" spans="1:7">
      <c r="A24" s="344"/>
      <c r="B24" s="345"/>
      <c r="C24" s="345"/>
      <c r="D24" s="345"/>
      <c r="E24" s="345"/>
      <c r="F24" s="346"/>
    </row>
    <row r="25" spans="1:7">
      <c r="A25" s="344"/>
      <c r="B25" s="345"/>
      <c r="C25" s="345"/>
      <c r="D25" s="345"/>
      <c r="E25" s="345"/>
      <c r="F25" s="346"/>
    </row>
    <row r="26" spans="1:7">
      <c r="A26" s="344"/>
      <c r="B26" s="345"/>
      <c r="C26" s="345"/>
      <c r="D26" s="345"/>
      <c r="E26" s="345"/>
      <c r="F26" s="346"/>
      <c r="G26" s="98"/>
    </row>
    <row r="27" spans="1:7">
      <c r="A27" s="344"/>
      <c r="B27" s="345"/>
      <c r="C27" s="345"/>
      <c r="D27" s="345"/>
      <c r="E27" s="345"/>
      <c r="F27" s="346"/>
    </row>
    <row r="28" spans="1:7">
      <c r="A28" s="344"/>
      <c r="B28" s="345"/>
      <c r="C28" s="345"/>
      <c r="D28" s="345"/>
      <c r="E28" s="345"/>
      <c r="F28" s="346"/>
    </row>
    <row r="29" spans="1:7">
      <c r="A29" s="344"/>
      <c r="B29" s="345"/>
      <c r="C29" s="345"/>
      <c r="D29" s="345"/>
      <c r="E29" s="345"/>
      <c r="F29" s="346"/>
    </row>
    <row r="30" spans="1:7">
      <c r="A30" s="344"/>
      <c r="B30" s="345"/>
      <c r="C30" s="345"/>
      <c r="D30" s="345"/>
      <c r="E30" s="345"/>
      <c r="F30" s="346"/>
    </row>
    <row r="31" spans="1:7">
      <c r="A31" s="344"/>
      <c r="B31" s="345"/>
      <c r="C31" s="345"/>
      <c r="D31" s="345"/>
      <c r="E31" s="345"/>
      <c r="F31" s="346"/>
    </row>
    <row r="32" spans="1:7">
      <c r="A32" s="344"/>
      <c r="B32" s="345"/>
      <c r="C32" s="345"/>
      <c r="D32" s="345"/>
      <c r="E32" s="345"/>
      <c r="F32" s="346"/>
    </row>
    <row r="33" spans="1:6">
      <c r="A33" s="344"/>
      <c r="B33" s="345"/>
      <c r="C33" s="345"/>
      <c r="D33" s="345"/>
      <c r="E33" s="345"/>
      <c r="F33" s="346"/>
    </row>
    <row r="34" spans="1:6">
      <c r="A34" s="344"/>
      <c r="B34" s="345"/>
      <c r="C34" s="345"/>
      <c r="D34" s="345"/>
      <c r="E34" s="345"/>
      <c r="F34" s="346"/>
    </row>
    <row r="35" spans="1:6">
      <c r="A35" s="344"/>
      <c r="B35" s="345"/>
      <c r="C35" s="345"/>
      <c r="D35" s="345"/>
      <c r="E35" s="345"/>
      <c r="F35" s="346"/>
    </row>
    <row r="36" spans="1:6" ht="18.5" thickBot="1">
      <c r="A36" s="347"/>
      <c r="B36" s="348"/>
      <c r="C36" s="348"/>
      <c r="D36" s="348"/>
      <c r="E36" s="348"/>
      <c r="F36" s="349"/>
    </row>
    <row r="38" spans="1:6">
      <c r="B38" s="66"/>
    </row>
  </sheetData>
  <sheetProtection sheet="1" objects="1" scenarios="1" selectLockedCells="1" selectUnlockedCells="1"/>
  <mergeCells count="3">
    <mergeCell ref="B4:B10"/>
    <mergeCell ref="C4:C10"/>
    <mergeCell ref="A13:F36"/>
  </mergeCells>
  <phoneticPr fontId="2"/>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18"/>
  <sheetViews>
    <sheetView topLeftCell="A12" workbookViewId="0"/>
  </sheetViews>
  <sheetFormatPr defaultRowHeight="18"/>
  <cols>
    <col min="1" max="1" width="12.5" customWidth="1"/>
    <col min="2" max="2" width="23.75" bestFit="1" customWidth="1"/>
    <col min="3" max="3" width="13.83203125" customWidth="1"/>
    <col min="4" max="4" width="50.33203125" customWidth="1"/>
  </cols>
  <sheetData>
    <row r="1" spans="1:4" ht="20.149999999999999" customHeight="1">
      <c r="A1" s="81" t="s">
        <v>566</v>
      </c>
    </row>
    <row r="3" spans="1:4" ht="20">
      <c r="A3" s="92" t="s">
        <v>436</v>
      </c>
      <c r="B3" s="92"/>
      <c r="C3" s="92"/>
      <c r="D3" s="92"/>
    </row>
    <row r="4" spans="1:4" ht="20">
      <c r="A4" s="92" t="s">
        <v>437</v>
      </c>
      <c r="B4" s="92"/>
      <c r="C4" s="92"/>
      <c r="D4" s="92"/>
    </row>
    <row r="5" spans="1:4" ht="20">
      <c r="A5" s="80" t="s">
        <v>455</v>
      </c>
      <c r="B5" s="80"/>
      <c r="C5" s="80"/>
      <c r="D5" s="80"/>
    </row>
    <row r="6" spans="1:4" ht="20">
      <c r="A6" s="92"/>
      <c r="B6" s="92"/>
      <c r="C6" s="92"/>
      <c r="D6" s="92"/>
    </row>
    <row r="7" spans="1:4" ht="20">
      <c r="A7" s="93"/>
      <c r="B7" s="94" t="s">
        <v>443</v>
      </c>
      <c r="C7" s="94" t="s">
        <v>438</v>
      </c>
      <c r="D7" s="93"/>
    </row>
    <row r="8" spans="1:4" ht="61.5" customHeight="1">
      <c r="A8" s="94" t="s">
        <v>444</v>
      </c>
      <c r="B8" s="94" t="s">
        <v>448</v>
      </c>
      <c r="C8" s="94" t="s">
        <v>439</v>
      </c>
      <c r="D8" s="95" t="s">
        <v>452</v>
      </c>
    </row>
    <row r="9" spans="1:4" ht="45" customHeight="1">
      <c r="A9" s="94" t="s">
        <v>445</v>
      </c>
      <c r="B9" s="94" t="s">
        <v>449</v>
      </c>
      <c r="C9" s="94" t="s">
        <v>440</v>
      </c>
      <c r="D9" s="108" t="s">
        <v>457</v>
      </c>
    </row>
    <row r="10" spans="1:4" ht="45" customHeight="1">
      <c r="A10" s="94" t="s">
        <v>446</v>
      </c>
      <c r="B10" s="94" t="s">
        <v>450</v>
      </c>
      <c r="C10" s="94" t="s">
        <v>441</v>
      </c>
      <c r="D10" s="96" t="s">
        <v>453</v>
      </c>
    </row>
    <row r="11" spans="1:4" ht="45" customHeight="1">
      <c r="A11" s="94" t="s">
        <v>447</v>
      </c>
      <c r="B11" s="94" t="s">
        <v>451</v>
      </c>
      <c r="C11" s="94" t="s">
        <v>442</v>
      </c>
      <c r="D11" s="97" t="s">
        <v>454</v>
      </c>
    </row>
    <row r="12" spans="1:4" ht="20">
      <c r="A12" s="92"/>
      <c r="B12" s="92"/>
      <c r="C12" s="92"/>
      <c r="D12" s="92"/>
    </row>
    <row r="13" spans="1:4" ht="20.149999999999999" customHeight="1">
      <c r="A13" s="118" t="s">
        <v>456</v>
      </c>
      <c r="C13" s="92"/>
      <c r="D13" s="92"/>
    </row>
    <row r="14" spans="1:4" ht="58" customHeight="1">
      <c r="A14" s="350" t="s">
        <v>473</v>
      </c>
      <c r="B14" s="350"/>
      <c r="C14" s="350"/>
      <c r="D14" s="350"/>
    </row>
    <row r="15" spans="1:4" ht="50.15" customHeight="1">
      <c r="A15" s="351" t="s">
        <v>496</v>
      </c>
      <c r="B15" s="351"/>
      <c r="C15" s="351"/>
      <c r="D15" s="351"/>
    </row>
    <row r="18" spans="3:3" ht="20">
      <c r="C18" s="106"/>
    </row>
  </sheetData>
  <sheetProtection sheet="1" objects="1" scenarios="1" selectLockedCells="1" selectUnlockedCells="1"/>
  <mergeCells count="2">
    <mergeCell ref="A14:D14"/>
    <mergeCell ref="A15:D15"/>
  </mergeCells>
  <phoneticPr fontId="2"/>
  <pageMargins left="0.25" right="0.25" top="0.75" bottom="0.75" header="0.3" footer="0.3"/>
  <pageSetup paperSize="9" scale="9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58CF4-A630-4BA0-96C8-04B5216CD81C}">
  <dimension ref="A1:H12"/>
  <sheetViews>
    <sheetView workbookViewId="0">
      <selection activeCell="B12" sqref="B12:E12"/>
    </sheetView>
  </sheetViews>
  <sheetFormatPr defaultRowHeight="18"/>
  <cols>
    <col min="2" max="2" width="10.33203125" customWidth="1"/>
  </cols>
  <sheetData>
    <row r="1" spans="1:8">
      <c r="A1" t="s">
        <v>577</v>
      </c>
    </row>
    <row r="2" spans="1:8">
      <c r="A2">
        <v>1</v>
      </c>
      <c r="B2" t="s">
        <v>569</v>
      </c>
      <c r="D2" s="352" t="s">
        <v>588</v>
      </c>
      <c r="E2" s="353"/>
      <c r="F2" s="353"/>
      <c r="G2" s="353"/>
      <c r="H2" s="354"/>
    </row>
    <row r="3" spans="1:8">
      <c r="A3">
        <v>2</v>
      </c>
      <c r="B3" t="s">
        <v>570</v>
      </c>
    </row>
    <row r="4" spans="1:8">
      <c r="A4">
        <v>3</v>
      </c>
      <c r="B4" t="s">
        <v>571</v>
      </c>
    </row>
    <row r="5" spans="1:8">
      <c r="A5">
        <v>4</v>
      </c>
      <c r="B5" t="s">
        <v>578</v>
      </c>
    </row>
    <row r="6" spans="1:8">
      <c r="A6">
        <v>5</v>
      </c>
      <c r="B6" t="s">
        <v>572</v>
      </c>
    </row>
    <row r="7" spans="1:8">
      <c r="A7">
        <v>6</v>
      </c>
      <c r="B7" t="s">
        <v>573</v>
      </c>
    </row>
    <row r="8" spans="1:8">
      <c r="A8">
        <v>7</v>
      </c>
      <c r="B8" t="s">
        <v>574</v>
      </c>
    </row>
    <row r="9" spans="1:8">
      <c r="A9">
        <v>8</v>
      </c>
      <c r="B9" t="s">
        <v>575</v>
      </c>
    </row>
    <row r="10" spans="1:8">
      <c r="A10">
        <v>9</v>
      </c>
      <c r="B10" t="s">
        <v>576</v>
      </c>
    </row>
    <row r="12" spans="1:8">
      <c r="B12" s="355" t="s">
        <v>586</v>
      </c>
      <c r="C12" s="355"/>
      <c r="D12" s="355"/>
      <c r="E12" s="355"/>
    </row>
  </sheetData>
  <sheetProtection algorithmName="SHA-512" hashValue="9MmMy3BP9lyo9H1dTg9G5zJTmsnDhadImh/JA06YhYcNbv8z8c10BZ7VZr15TArV43InZfkAPtnF4XbNF1csVA==" saltValue="qNkhTVfv7QQtPPmN4dp56w==" spinCount="100000" sheet="1" selectLockedCells="1"/>
  <mergeCells count="2">
    <mergeCell ref="D2:H2"/>
    <mergeCell ref="B12:E12"/>
  </mergeCells>
  <phoneticPr fontId="2"/>
  <hyperlinks>
    <hyperlink ref="B12" location="'2023年度_レシピ提出用紙 '!H9" display="レシピ提出用紙のテーマ食材入力欄に戻る" xr:uid="{B5DE5B34-229B-4EF0-A8E5-98A7B3FF697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B101"/>
  <sheetViews>
    <sheetView workbookViewId="0"/>
  </sheetViews>
  <sheetFormatPr defaultColWidth="8.58203125" defaultRowHeight="18"/>
  <cols>
    <col min="1" max="1" width="37.08203125" style="8" customWidth="1"/>
    <col min="2" max="2" width="12.08203125" style="5" customWidth="1"/>
    <col min="3" max="16384" width="8.58203125" style="5"/>
  </cols>
  <sheetData>
    <row r="1" spans="1:2">
      <c r="A1" s="4" t="s">
        <v>345</v>
      </c>
      <c r="B1" s="4" t="s">
        <v>346</v>
      </c>
    </row>
    <row r="2" spans="1:2">
      <c r="A2" s="7">
        <v>0</v>
      </c>
      <c r="B2" s="6">
        <v>1</v>
      </c>
    </row>
    <row r="3" spans="1:2">
      <c r="A3" s="7">
        <v>0</v>
      </c>
      <c r="B3" s="6">
        <v>2</v>
      </c>
    </row>
    <row r="4" spans="1:2">
      <c r="A4" s="7">
        <v>0</v>
      </c>
      <c r="B4" s="6">
        <v>3</v>
      </c>
    </row>
    <row r="5" spans="1:2">
      <c r="A5" s="7">
        <v>0</v>
      </c>
      <c r="B5" s="6">
        <v>4</v>
      </c>
    </row>
    <row r="6" spans="1:2">
      <c r="A6" s="7">
        <v>0</v>
      </c>
      <c r="B6" s="6">
        <v>5</v>
      </c>
    </row>
    <row r="7" spans="1:2">
      <c r="A7" s="7">
        <v>0</v>
      </c>
      <c r="B7" s="6">
        <v>6</v>
      </c>
    </row>
    <row r="8" spans="1:2">
      <c r="A8" s="7">
        <v>0</v>
      </c>
      <c r="B8" s="6">
        <v>7</v>
      </c>
    </row>
    <row r="9" spans="1:2">
      <c r="A9" s="7">
        <v>0</v>
      </c>
      <c r="B9" s="6">
        <v>8</v>
      </c>
    </row>
    <row r="10" spans="1:2">
      <c r="A10" s="7">
        <v>0</v>
      </c>
      <c r="B10" s="6">
        <v>9</v>
      </c>
    </row>
    <row r="11" spans="1:2">
      <c r="A11" s="7">
        <v>0</v>
      </c>
      <c r="B11" s="6">
        <v>10</v>
      </c>
    </row>
    <row r="12" spans="1:2">
      <c r="A12" s="7">
        <v>0</v>
      </c>
      <c r="B12" s="6">
        <v>11</v>
      </c>
    </row>
    <row r="13" spans="1:2">
      <c r="A13" s="7">
        <v>0</v>
      </c>
      <c r="B13" s="6">
        <v>12</v>
      </c>
    </row>
    <row r="14" spans="1:2">
      <c r="A14" s="7">
        <v>0</v>
      </c>
      <c r="B14" s="6">
        <v>13</v>
      </c>
    </row>
    <row r="15" spans="1:2">
      <c r="A15" s="7">
        <v>0</v>
      </c>
      <c r="B15" s="6">
        <v>14</v>
      </c>
    </row>
    <row r="16" spans="1:2">
      <c r="A16" s="7">
        <v>0</v>
      </c>
      <c r="B16" s="6">
        <v>15</v>
      </c>
    </row>
    <row r="17" spans="1:2">
      <c r="A17" s="7">
        <v>0</v>
      </c>
      <c r="B17" s="6">
        <v>16</v>
      </c>
    </row>
    <row r="18" spans="1:2">
      <c r="A18" s="7">
        <v>0</v>
      </c>
      <c r="B18" s="6">
        <v>17</v>
      </c>
    </row>
    <row r="19" spans="1:2">
      <c r="A19" s="7">
        <v>0</v>
      </c>
      <c r="B19" s="6">
        <v>18</v>
      </c>
    </row>
    <row r="20" spans="1:2">
      <c r="A20" s="7">
        <v>0</v>
      </c>
      <c r="B20" s="6">
        <v>19</v>
      </c>
    </row>
    <row r="21" spans="1:2">
      <c r="A21" s="7">
        <v>0</v>
      </c>
      <c r="B21" s="6">
        <v>20</v>
      </c>
    </row>
    <row r="22" spans="1:2">
      <c r="A22" s="7">
        <v>0</v>
      </c>
      <c r="B22" s="6">
        <v>21</v>
      </c>
    </row>
    <row r="23" spans="1:2">
      <c r="A23" s="7">
        <v>0</v>
      </c>
      <c r="B23" s="6">
        <v>22</v>
      </c>
    </row>
    <row r="24" spans="1:2">
      <c r="A24" s="7">
        <v>0</v>
      </c>
      <c r="B24" s="6">
        <v>23</v>
      </c>
    </row>
    <row r="25" spans="1:2">
      <c r="A25" s="7">
        <v>0</v>
      </c>
      <c r="B25" s="6">
        <v>24</v>
      </c>
    </row>
    <row r="26" spans="1:2">
      <c r="A26" s="7">
        <v>0</v>
      </c>
      <c r="B26" s="6">
        <v>25</v>
      </c>
    </row>
    <row r="27" spans="1:2">
      <c r="A27" s="7">
        <v>0</v>
      </c>
      <c r="B27" s="6">
        <v>26</v>
      </c>
    </row>
    <row r="28" spans="1:2">
      <c r="A28" s="7">
        <v>0</v>
      </c>
      <c r="B28" s="6">
        <v>27</v>
      </c>
    </row>
    <row r="29" spans="1:2">
      <c r="A29" s="7">
        <v>0</v>
      </c>
      <c r="B29" s="6">
        <v>28</v>
      </c>
    </row>
    <row r="30" spans="1:2">
      <c r="A30" s="7">
        <v>0</v>
      </c>
      <c r="B30" s="6">
        <v>29</v>
      </c>
    </row>
    <row r="31" spans="1:2">
      <c r="A31" s="7">
        <v>0</v>
      </c>
      <c r="B31" s="6">
        <v>30</v>
      </c>
    </row>
    <row r="32" spans="1:2">
      <c r="A32" s="7">
        <v>0</v>
      </c>
      <c r="B32" s="6">
        <v>31</v>
      </c>
    </row>
    <row r="33" spans="1:2">
      <c r="A33" s="7">
        <v>0</v>
      </c>
      <c r="B33" s="6">
        <v>32</v>
      </c>
    </row>
    <row r="34" spans="1:2">
      <c r="A34" s="7">
        <v>0</v>
      </c>
      <c r="B34" s="6">
        <v>33</v>
      </c>
    </row>
    <row r="35" spans="1:2">
      <c r="A35" s="7">
        <v>0</v>
      </c>
      <c r="B35" s="6">
        <v>34</v>
      </c>
    </row>
    <row r="36" spans="1:2">
      <c r="A36" s="7">
        <v>0</v>
      </c>
      <c r="B36" s="6">
        <v>35</v>
      </c>
    </row>
    <row r="37" spans="1:2">
      <c r="A37" s="7">
        <v>0</v>
      </c>
      <c r="B37" s="6">
        <v>36</v>
      </c>
    </row>
    <row r="38" spans="1:2">
      <c r="A38" s="7">
        <v>0</v>
      </c>
      <c r="B38" s="6">
        <v>37</v>
      </c>
    </row>
    <row r="39" spans="1:2">
      <c r="A39" s="7">
        <v>0</v>
      </c>
      <c r="B39" s="6">
        <v>38</v>
      </c>
    </row>
    <row r="40" spans="1:2">
      <c r="A40" s="7">
        <v>0</v>
      </c>
      <c r="B40" s="6">
        <v>39</v>
      </c>
    </row>
    <row r="41" spans="1:2">
      <c r="A41" s="7">
        <v>0</v>
      </c>
      <c r="B41" s="6">
        <v>40</v>
      </c>
    </row>
    <row r="42" spans="1:2">
      <c r="A42" s="7">
        <v>0</v>
      </c>
      <c r="B42" s="6">
        <v>41</v>
      </c>
    </row>
    <row r="43" spans="1:2">
      <c r="A43" s="7">
        <v>0</v>
      </c>
      <c r="B43" s="6">
        <v>42</v>
      </c>
    </row>
    <row r="44" spans="1:2">
      <c r="A44" s="7">
        <v>0</v>
      </c>
      <c r="B44" s="6">
        <v>43</v>
      </c>
    </row>
    <row r="45" spans="1:2">
      <c r="A45" s="7">
        <v>0</v>
      </c>
      <c r="B45" s="6">
        <v>44</v>
      </c>
    </row>
    <row r="46" spans="1:2">
      <c r="A46" s="7">
        <v>0</v>
      </c>
      <c r="B46" s="6">
        <v>45</v>
      </c>
    </row>
    <row r="47" spans="1:2">
      <c r="A47" s="7">
        <v>0</v>
      </c>
      <c r="B47" s="6">
        <v>46</v>
      </c>
    </row>
    <row r="48" spans="1:2">
      <c r="A48" s="7">
        <v>0</v>
      </c>
      <c r="B48" s="6">
        <v>47</v>
      </c>
    </row>
    <row r="49" spans="1:2">
      <c r="A49" s="7">
        <v>0</v>
      </c>
      <c r="B49" s="6">
        <v>48</v>
      </c>
    </row>
    <row r="50" spans="1:2">
      <c r="A50" s="7">
        <v>0</v>
      </c>
      <c r="B50" s="6">
        <v>49</v>
      </c>
    </row>
    <row r="51" spans="1:2">
      <c r="A51" s="7">
        <v>0</v>
      </c>
      <c r="B51" s="6">
        <v>50</v>
      </c>
    </row>
    <row r="52" spans="1:2">
      <c r="A52" s="7">
        <v>0</v>
      </c>
      <c r="B52" s="6">
        <v>51</v>
      </c>
    </row>
    <row r="53" spans="1:2">
      <c r="A53" s="7">
        <v>0</v>
      </c>
      <c r="B53" s="6">
        <v>52</v>
      </c>
    </row>
    <row r="54" spans="1:2">
      <c r="A54" s="7">
        <v>0</v>
      </c>
      <c r="B54" s="6">
        <v>53</v>
      </c>
    </row>
    <row r="55" spans="1:2">
      <c r="A55" s="7">
        <v>0</v>
      </c>
      <c r="B55" s="6">
        <v>54</v>
      </c>
    </row>
    <row r="56" spans="1:2">
      <c r="A56" s="7">
        <v>0</v>
      </c>
      <c r="B56" s="6">
        <v>55</v>
      </c>
    </row>
    <row r="57" spans="1:2">
      <c r="A57" s="7">
        <v>0</v>
      </c>
      <c r="B57" s="6">
        <v>56</v>
      </c>
    </row>
    <row r="58" spans="1:2">
      <c r="A58" s="7">
        <v>0</v>
      </c>
      <c r="B58" s="6">
        <v>57</v>
      </c>
    </row>
    <row r="59" spans="1:2">
      <c r="A59" s="7">
        <v>0</v>
      </c>
      <c r="B59" s="6">
        <v>58</v>
      </c>
    </row>
    <row r="60" spans="1:2">
      <c r="A60" s="7">
        <v>0</v>
      </c>
      <c r="B60" s="6">
        <v>59</v>
      </c>
    </row>
    <row r="61" spans="1:2">
      <c r="A61" s="7">
        <v>0</v>
      </c>
      <c r="B61" s="6">
        <v>60</v>
      </c>
    </row>
    <row r="62" spans="1:2">
      <c r="A62" s="7">
        <v>0</v>
      </c>
      <c r="B62" s="6">
        <v>61</v>
      </c>
    </row>
    <row r="63" spans="1:2">
      <c r="A63" s="7">
        <v>0</v>
      </c>
      <c r="B63" s="6">
        <v>62</v>
      </c>
    </row>
    <row r="64" spans="1:2">
      <c r="A64" s="7">
        <v>0</v>
      </c>
      <c r="B64" s="6">
        <v>63</v>
      </c>
    </row>
    <row r="65" spans="1:2">
      <c r="A65" s="7">
        <v>0</v>
      </c>
      <c r="B65" s="6">
        <v>64</v>
      </c>
    </row>
    <row r="66" spans="1:2">
      <c r="A66" s="7">
        <v>0</v>
      </c>
      <c r="B66" s="6">
        <v>65</v>
      </c>
    </row>
    <row r="67" spans="1:2">
      <c r="A67" s="7">
        <v>0</v>
      </c>
      <c r="B67" s="6">
        <v>66</v>
      </c>
    </row>
    <row r="68" spans="1:2">
      <c r="A68" s="7">
        <v>0</v>
      </c>
      <c r="B68" s="6">
        <v>67</v>
      </c>
    </row>
    <row r="69" spans="1:2">
      <c r="A69" s="7">
        <v>0</v>
      </c>
      <c r="B69" s="6">
        <v>68</v>
      </c>
    </row>
    <row r="70" spans="1:2">
      <c r="A70" s="7">
        <v>0</v>
      </c>
      <c r="B70" s="6">
        <v>69</v>
      </c>
    </row>
    <row r="71" spans="1:2">
      <c r="A71" s="7">
        <v>0</v>
      </c>
      <c r="B71" s="6">
        <v>70</v>
      </c>
    </row>
    <row r="72" spans="1:2">
      <c r="A72" s="7">
        <v>0</v>
      </c>
      <c r="B72" s="6">
        <v>71</v>
      </c>
    </row>
    <row r="73" spans="1:2">
      <c r="A73" s="7">
        <v>0</v>
      </c>
      <c r="B73" s="6">
        <v>72</v>
      </c>
    </row>
    <row r="74" spans="1:2">
      <c r="A74" s="7">
        <v>0</v>
      </c>
      <c r="B74" s="6">
        <v>73</v>
      </c>
    </row>
    <row r="75" spans="1:2">
      <c r="A75" s="7">
        <v>0</v>
      </c>
      <c r="B75" s="6">
        <v>74</v>
      </c>
    </row>
    <row r="76" spans="1:2">
      <c r="A76" s="7">
        <v>0</v>
      </c>
      <c r="B76" s="6">
        <v>75</v>
      </c>
    </row>
    <row r="77" spans="1:2">
      <c r="A77" s="7">
        <v>0</v>
      </c>
      <c r="B77" s="6">
        <v>76</v>
      </c>
    </row>
    <row r="78" spans="1:2">
      <c r="A78" s="7">
        <v>0</v>
      </c>
      <c r="B78" s="6">
        <v>77</v>
      </c>
    </row>
    <row r="79" spans="1:2">
      <c r="A79" s="7">
        <v>0</v>
      </c>
      <c r="B79" s="6">
        <v>78</v>
      </c>
    </row>
    <row r="80" spans="1:2">
      <c r="A80" s="7">
        <v>0</v>
      </c>
      <c r="B80" s="6">
        <v>79</v>
      </c>
    </row>
    <row r="81" spans="1:2">
      <c r="A81" s="7">
        <v>0</v>
      </c>
      <c r="B81" s="6">
        <v>80</v>
      </c>
    </row>
    <row r="82" spans="1:2">
      <c r="A82" s="7">
        <v>0</v>
      </c>
      <c r="B82" s="6">
        <v>81</v>
      </c>
    </row>
    <row r="83" spans="1:2">
      <c r="A83" s="7">
        <v>0</v>
      </c>
      <c r="B83" s="6">
        <v>82</v>
      </c>
    </row>
    <row r="84" spans="1:2">
      <c r="A84" s="7">
        <v>0</v>
      </c>
      <c r="B84" s="6">
        <v>83</v>
      </c>
    </row>
    <row r="85" spans="1:2">
      <c r="A85" s="7">
        <v>0</v>
      </c>
      <c r="B85" s="6">
        <v>84</v>
      </c>
    </row>
    <row r="86" spans="1:2">
      <c r="A86" s="7">
        <v>0</v>
      </c>
      <c r="B86" s="6">
        <v>85</v>
      </c>
    </row>
    <row r="87" spans="1:2">
      <c r="A87" s="7">
        <v>0</v>
      </c>
      <c r="B87" s="6">
        <v>86</v>
      </c>
    </row>
    <row r="88" spans="1:2">
      <c r="A88" s="7">
        <v>0</v>
      </c>
      <c r="B88" s="6">
        <v>87</v>
      </c>
    </row>
    <row r="89" spans="1:2">
      <c r="A89" s="7">
        <v>0</v>
      </c>
      <c r="B89" s="6">
        <v>88</v>
      </c>
    </row>
    <row r="90" spans="1:2">
      <c r="A90" s="7">
        <v>0</v>
      </c>
      <c r="B90" s="6">
        <v>89</v>
      </c>
    </row>
    <row r="91" spans="1:2">
      <c r="A91" s="7">
        <v>0</v>
      </c>
      <c r="B91" s="6">
        <v>90</v>
      </c>
    </row>
    <row r="92" spans="1:2">
      <c r="A92" s="7">
        <v>0</v>
      </c>
      <c r="B92" s="6">
        <v>91</v>
      </c>
    </row>
    <row r="93" spans="1:2">
      <c r="A93" s="7">
        <v>0</v>
      </c>
      <c r="B93" s="6">
        <v>92</v>
      </c>
    </row>
    <row r="94" spans="1:2">
      <c r="A94" s="7">
        <v>0</v>
      </c>
      <c r="B94" s="6">
        <v>93</v>
      </c>
    </row>
    <row r="95" spans="1:2">
      <c r="A95" s="7">
        <v>0</v>
      </c>
      <c r="B95" s="6">
        <v>94</v>
      </c>
    </row>
    <row r="96" spans="1:2">
      <c r="A96" s="7">
        <v>0</v>
      </c>
      <c r="B96" s="6">
        <v>95</v>
      </c>
    </row>
    <row r="97" spans="1:2">
      <c r="A97" s="7">
        <v>0</v>
      </c>
      <c r="B97" s="6">
        <v>96</v>
      </c>
    </row>
    <row r="98" spans="1:2">
      <c r="A98" s="7">
        <v>0</v>
      </c>
      <c r="B98" s="6">
        <v>97</v>
      </c>
    </row>
    <row r="99" spans="1:2">
      <c r="A99" s="7">
        <v>0</v>
      </c>
      <c r="B99" s="6">
        <v>98</v>
      </c>
    </row>
    <row r="100" spans="1:2">
      <c r="A100" s="7">
        <v>0</v>
      </c>
      <c r="B100" s="6">
        <v>99</v>
      </c>
    </row>
    <row r="101" spans="1:2">
      <c r="A101" s="7">
        <v>0</v>
      </c>
      <c r="B101" s="6">
        <v>100</v>
      </c>
    </row>
  </sheetData>
  <phoneticPr fontId="2"/>
  <pageMargins left="0.31496062992125984" right="0.11811023622047245" top="0.35433070866141736" bottom="0.35433070866141736" header="0.31496062992125984" footer="0.31496062992125984"/>
  <pageSetup paperSize="9"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お願いと注意事項</vt:lpstr>
      <vt:lpstr>2023年度_レシピ提出用紙  入力例</vt:lpstr>
      <vt:lpstr>2023年度_レシピ提出用紙 </vt:lpstr>
      <vt:lpstr>大会使用可能調理器具リスト</vt:lpstr>
      <vt:lpstr>大会使用食材リスト </vt:lpstr>
      <vt:lpstr>配慮が必要な食材リスト</vt:lpstr>
      <vt:lpstr>吸油量計算</vt:lpstr>
      <vt:lpstr>テーマ食材【大豆・大豆製品】</vt:lpstr>
      <vt:lpstr>施設リスト</vt:lpstr>
      <vt:lpstr>'2023年度_レシピ提出用紙 '!Print_Area</vt:lpstr>
      <vt:lpstr>'2023年度_レシピ提出用紙  入力例'!Print_Area</vt:lpstr>
      <vt:lpstr>'大会使用食材リスト '!Print_Area</vt:lpstr>
      <vt:lpstr>'大会使用食材リスト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給食の鉄人2022 レシピ提出用紙</dc:title>
  <dc:creator>給食の鉄人実行委員会</dc:creator>
  <cp:lastModifiedBy>事業所011</cp:lastModifiedBy>
  <cp:lastPrinted>2023-09-02T00:01:57Z</cp:lastPrinted>
  <dcterms:created xsi:type="dcterms:W3CDTF">2020-04-29T16:18:00Z</dcterms:created>
  <dcterms:modified xsi:type="dcterms:W3CDTF">2023-09-05T01:51:08Z</dcterms:modified>
</cp:coreProperties>
</file>